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3ER. TRIMESTRE 2021\IMPRESOS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1" i="6"/>
  <c r="H50" i="6"/>
  <c r="H48" i="6"/>
  <c r="H47" i="6"/>
  <c r="H46" i="6"/>
  <c r="H45" i="6"/>
  <c r="H42" i="6"/>
  <c r="H41" i="6"/>
  <c r="H40" i="6"/>
  <c r="H39" i="6"/>
  <c r="H38" i="6"/>
  <c r="H37" i="6"/>
  <c r="H36" i="6"/>
  <c r="H35" i="6"/>
  <c r="H34" i="6"/>
  <c r="H33" i="6"/>
  <c r="H21" i="6"/>
  <c r="H12" i="6"/>
  <c r="H11" i="6"/>
  <c r="H8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H52" i="6" s="1"/>
  <c r="E51" i="6"/>
  <c r="E50" i="6"/>
  <c r="E49" i="6"/>
  <c r="H49" i="6" s="1"/>
  <c r="E48" i="6"/>
  <c r="E47" i="6"/>
  <c r="E46" i="6"/>
  <c r="E45" i="6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43" i="6"/>
  <c r="H43" i="6" s="1"/>
  <c r="E23" i="6"/>
  <c r="H23" i="6" s="1"/>
  <c r="C77" i="6"/>
  <c r="G77" i="6"/>
  <c r="F77" i="6"/>
  <c r="E13" i="6"/>
  <c r="H13" i="6" s="1"/>
  <c r="D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<sst xmlns="http://schemas.openxmlformats.org/spreadsheetml/2006/main" count="227" uniqueCount="148">
  <si>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</si>
  <si>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</si>
  <si>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</si>
  <si>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</si>
  <si>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</si>
  <si>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</si>
  <si>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</si>
  <si>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</si>
  <si>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</si>
  <si>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</si>
  <si>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</si>
  <si>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</si>
  <si>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</si>
  <si>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</si>
  <si>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</si>
  <si>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</si>
  <si>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</si>
  <si>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</si>
  <si>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</si>
  <si>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</si>
  <si>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</si>
  <si>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</si>
  <si>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</si>
  <si>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</si>
  <si>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</si>
  <si>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</si>
  <si>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</si>
  <si>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</si>
  <si>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</si>
  <si>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</si>
  <si>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</si>
  <si>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</si>
  <si>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</si>
  <si>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</si>
  <si>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</si>
  <si>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</si>
  <si>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</si>
  <si>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</si>
  <si>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</si>
  <si>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</si>
  <si>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</si>
  <si>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</si>
  <si>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</si>
  <si>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</si>
  <si>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</si>
  <si>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</si>
  <si>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</si>
  <si>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</si>
  <si>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</si>
  <si>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</si>
  <si>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</si>
  <si>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</si>
  <si>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</si>
  <si>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</si>
  <si>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</si>
  <si>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</si>
  <si>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</si>
  <si>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</si>
  <si>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</si>
  <si>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</si>
  <si>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</si>
  <si>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</si>
  <si>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</si>
  <si>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</si>
  <si>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</si>
  <si>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</si>
  <si>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</si>
  <si>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</si>
  <si>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</si>
  <si>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</si>
  <si>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</si>
  <si>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</si>
  <si>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</si>
  <si>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</si>
  <si>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</si>
  <si>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</si>
  <si>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</si>
  <si>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</si>
  <si>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</si>
  <si>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</si>
  <si>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</si>
  <si>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</si>
  <si>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</si>
  <si>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</si>
  <si>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</si>
  <si>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</si>
  <si>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</si>
  <si>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</si>
  <si>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</si>
  <si>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</si>
  <si>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</si>
  <si>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</si>
  <si>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</si>
  <si>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</si>
  <si>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</si>
  <si>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</si>
  <si>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</si>
  <si>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</si>
  <si>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</si>
  <si>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</si>
  <si>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</si>
  <si>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</si>
  <si>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</si>
  <si>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</si>
  <si>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</si>
  <si>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</si>
  <si>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</si>
  <si>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</si>
  <si>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</si>
  <si>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</si>
  <si>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</si>
  <si>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</si>
  <si>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</si>
  <si>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</si>
  <si>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</si>
  <si>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</si>
  <si>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</si>
  <si>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</si>
  <si>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</si>
  <si>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</si>
  <si>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</si>
  <si>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</si>
  <si>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</si>
  <si>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</si>
  <si>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</si>
  <si>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</si>
  <si>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</si>
  <si>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</si>
  <si>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</si>
  <si>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</si>
  <si>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</si>
  <si>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ADMINISTRACIÓN</t>
  </si>
  <si>
    <t>OPERACIÓN</t>
  </si>
  <si>
    <t>CONSEJO DIRECTIVO</t>
  </si>
  <si>
    <t>PLANTA TRATADORA DE AGUA</t>
  </si>
  <si>
    <t>Sistema de Agua Potable y Alcantarillado de Romita, Gto.
Estado Análitico del Ejercicio del Presupuesto de Egresos
Clasificación Funcional (Finalidad y Función)
Del 1 de Enero al 30 de Septiembre del 2021</t>
  </si>
  <si>
    <t>Sistema de Agua Potable y Alcantarillado de Romita, Gto.
Estado Analítico del Ejercicio del Presupuesto de Egresos
Clasificación por Objeto del Gasto(Capítulo y Concepto)
Del 1 de Enero al 30 de Septiembre del 2021</t>
  </si>
  <si>
    <t>Sistema de Agua Potable y Alcantarillado de Romita, Gto.
Estado Analítico del Ejercicio del Presupuesto de Egresos
Clasificación Ecónomica (Por Tipo de Gasto)
Del 1 de Enero al 30 de Septiembre del 2021</t>
  </si>
  <si>
    <t>Sistema de Agua Potable y Alcantarillado de Romita, Gto.
Estado Analítico del Ejercicio del Presupuesto de Egresos
Clasificación Administrativa
Del 1 de Enero al 30 de Septiembre del 2021</t>
  </si>
  <si>
    <t>Gobierno (Federal/Estatal/Municipal) de Sistema de Agua Potable y Alcantarillado de Romita, Gto.
Estado Analítico del Ejercicio del Presupuesto de Egresos
Clasificación Administrativa
Del 1 de Enero  al 30 de Septiembre del 2021</t>
  </si>
  <si>
    <t>Sector Paraestatal del Gobierno (Federal/Estatal/Municipal) de Sistema de Agua Potable y Alcantarillado de Romita, Gto.
Estado Analítico del Ejercicio del Presupuesto de Egresos
Clasificación Administrativa
Del 1 de Enero  al 30 de Septiembre del 2021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</si>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</sst>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0" xfId="8" applyFont="1" applyBorder="1" applyAlignment="1">
      <alignment horizontal="left" vertical="center"/>
    </xf>
    <xf numFmtId="0" fontId="2" fillId="0" borderId="0" xfId="8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activeCell="B73" sqref="B7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2" t="s">
        <v>136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57</v>
      </c>
      <c r="B2" s="68"/>
      <c r="C2" s="62" t="s">
        <v>63</v>
      </c>
      <c r="D2" s="63"/>
      <c r="E2" s="63"/>
      <c r="F2" s="63"/>
      <c r="G2" s="64"/>
      <c r="H2" s="65" t="s">
        <v>62</v>
      </c>
    </row>
    <row r="3" spans="1:8" ht="24.95" customHeight="1" x14ac:dyDescent="0.2">
      <c r="A3" s="69"/>
      <c r="B3" s="70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66"/>
    </row>
    <row r="4" spans="1:8" x14ac:dyDescent="0.2">
      <c r="A4" s="71"/>
      <c r="B4" s="72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47" t="s">
        <v>64</v>
      </c>
      <c r="B5" s="7"/>
      <c r="C5" s="13">
        <f>SUM(C6:C12)</f>
        <v>10761884.799999999</v>
      </c>
      <c r="D5" s="13">
        <f>SUM(D6:D12)</f>
        <v>-493981.67</v>
      </c>
      <c r="E5" s="13">
        <f>C5+D5</f>
        <v>10267903.129999999</v>
      </c>
      <c r="F5" s="13">
        <f>SUM(F6:F12)</f>
        <v>6718203.96</v>
      </c>
      <c r="G5" s="13">
        <f>SUM(G6:G12)</f>
        <v>6718203.96</v>
      </c>
      <c r="H5" s="13">
        <f>E5-F5</f>
        <v>3549699.169999999</v>
      </c>
    </row>
    <row r="6" spans="1:8" x14ac:dyDescent="0.2">
      <c r="A6" s="48">
        <v>1100</v>
      </c>
      <c r="B6" s="10" t="s">
        <v>73</v>
      </c>
      <c r="C6" s="14">
        <v>5617768.7999999998</v>
      </c>
      <c r="D6" s="14">
        <v>0</v>
      </c>
      <c r="E6" s="14">
        <f t="shared" ref="E6:E69" si="0">C6+D6</f>
        <v>5617768.7999999998</v>
      </c>
      <c r="F6" s="14">
        <v>3831581.14</v>
      </c>
      <c r="G6" s="14">
        <v>3831581.14</v>
      </c>
      <c r="H6" s="14">
        <f t="shared" ref="H6:H69" si="1">E6-F6</f>
        <v>1786187.6599999997</v>
      </c>
    </row>
    <row r="7" spans="1:8" x14ac:dyDescent="0.2">
      <c r="A7" s="48">
        <v>1200</v>
      </c>
      <c r="B7" s="10" t="s">
        <v>74</v>
      </c>
      <c r="C7" s="14">
        <v>386779.03</v>
      </c>
      <c r="D7" s="14">
        <v>-129254.86</v>
      </c>
      <c r="E7" s="14">
        <f t="shared" si="0"/>
        <v>257524.17000000004</v>
      </c>
      <c r="F7" s="14">
        <v>177165.99</v>
      </c>
      <c r="G7" s="14">
        <v>177165.99</v>
      </c>
      <c r="H7" s="14">
        <f t="shared" si="1"/>
        <v>80358.180000000051</v>
      </c>
    </row>
    <row r="8" spans="1:8" x14ac:dyDescent="0.2">
      <c r="A8" s="48">
        <v>1300</v>
      </c>
      <c r="B8" s="10" t="s">
        <v>75</v>
      </c>
      <c r="C8" s="14">
        <v>1424294.06</v>
      </c>
      <c r="D8" s="14">
        <v>0</v>
      </c>
      <c r="E8" s="14">
        <f t="shared" si="0"/>
        <v>1424294.06</v>
      </c>
      <c r="F8" s="14">
        <v>565326.03</v>
      </c>
      <c r="G8" s="14">
        <v>565326.03</v>
      </c>
      <c r="H8" s="14">
        <f t="shared" si="1"/>
        <v>858968.03</v>
      </c>
    </row>
    <row r="9" spans="1:8" x14ac:dyDescent="0.2">
      <c r="A9" s="48">
        <v>1400</v>
      </c>
      <c r="B9" s="10" t="s">
        <v>35</v>
      </c>
      <c r="C9" s="14">
        <v>1233480.3600000001</v>
      </c>
      <c r="D9" s="14">
        <v>-50000</v>
      </c>
      <c r="E9" s="14">
        <f t="shared" si="0"/>
        <v>1183480.3600000001</v>
      </c>
      <c r="F9" s="14">
        <v>845354.45</v>
      </c>
      <c r="G9" s="14">
        <v>845354.45</v>
      </c>
      <c r="H9" s="14">
        <f t="shared" si="1"/>
        <v>338125.91000000015</v>
      </c>
    </row>
    <row r="10" spans="1:8" x14ac:dyDescent="0.2">
      <c r="A10" s="48">
        <v>1500</v>
      </c>
      <c r="B10" s="10" t="s">
        <v>76</v>
      </c>
      <c r="C10" s="14">
        <v>976008.79</v>
      </c>
      <c r="D10" s="14">
        <v>-303041.81</v>
      </c>
      <c r="E10" s="14">
        <f t="shared" si="0"/>
        <v>672966.98</v>
      </c>
      <c r="F10" s="14">
        <v>525197.93000000005</v>
      </c>
      <c r="G10" s="14">
        <v>525197.93000000005</v>
      </c>
      <c r="H10" s="14">
        <f t="shared" si="1"/>
        <v>147769.04999999993</v>
      </c>
    </row>
    <row r="11" spans="1:8" x14ac:dyDescent="0.2">
      <c r="A11" s="48">
        <v>1600</v>
      </c>
      <c r="B11" s="10" t="s">
        <v>36</v>
      </c>
      <c r="C11" s="14">
        <v>0</v>
      </c>
      <c r="D11" s="14">
        <v>0</v>
      </c>
      <c r="E11" s="14">
        <f t="shared" si="0"/>
        <v>0</v>
      </c>
      <c r="F11" s="14">
        <v>0</v>
      </c>
      <c r="G11" s="14">
        <v>0</v>
      </c>
      <c r="H11" s="14">
        <f t="shared" si="1"/>
        <v>0</v>
      </c>
    </row>
    <row r="12" spans="1:8" x14ac:dyDescent="0.2">
      <c r="A12" s="48">
        <v>1700</v>
      </c>
      <c r="B12" s="10" t="s">
        <v>77</v>
      </c>
      <c r="C12" s="14">
        <v>1123553.76</v>
      </c>
      <c r="D12" s="14">
        <v>-11685</v>
      </c>
      <c r="E12" s="14">
        <f t="shared" si="0"/>
        <v>1111868.76</v>
      </c>
      <c r="F12" s="14">
        <v>773578.42</v>
      </c>
      <c r="G12" s="14">
        <v>773578.42</v>
      </c>
      <c r="H12" s="14">
        <f t="shared" si="1"/>
        <v>338290.33999999997</v>
      </c>
    </row>
    <row r="13" spans="1:8" x14ac:dyDescent="0.2">
      <c r="A13" s="47" t="s">
        <v>65</v>
      </c>
      <c r="B13" s="7"/>
      <c r="C13" s="14">
        <f>SUM(C14:C22)</f>
        <v>2084606.86</v>
      </c>
      <c r="D13" s="14">
        <f>SUM(D14:D22)</f>
        <v>106244.51000000004</v>
      </c>
      <c r="E13" s="14">
        <f t="shared" si="0"/>
        <v>2190851.37</v>
      </c>
      <c r="F13" s="14">
        <f>SUM(F14:F22)</f>
        <v>1832891.3499999999</v>
      </c>
      <c r="G13" s="14">
        <f>SUM(G14:G22)</f>
        <v>1832891.3499999999</v>
      </c>
      <c r="H13" s="14">
        <f t="shared" si="1"/>
        <v>357960.02000000025</v>
      </c>
    </row>
    <row r="14" spans="1:8" x14ac:dyDescent="0.2">
      <c r="A14" s="48">
        <v>2100</v>
      </c>
      <c r="B14" s="10" t="s">
        <v>78</v>
      </c>
      <c r="C14" s="14">
        <v>130913.14</v>
      </c>
      <c r="D14" s="14">
        <v>-12000</v>
      </c>
      <c r="E14" s="14">
        <f t="shared" si="0"/>
        <v>118913.14</v>
      </c>
      <c r="F14" s="14">
        <v>86011.09</v>
      </c>
      <c r="G14" s="14">
        <v>86011.09</v>
      </c>
      <c r="H14" s="14">
        <f t="shared" si="1"/>
        <v>32902.050000000003</v>
      </c>
    </row>
    <row r="15" spans="1:8" x14ac:dyDescent="0.2">
      <c r="A15" s="48">
        <v>2200</v>
      </c>
      <c r="B15" s="10" t="s">
        <v>79</v>
      </c>
      <c r="C15" s="14">
        <v>14634.23</v>
      </c>
      <c r="D15" s="14">
        <v>791.38</v>
      </c>
      <c r="E15" s="14">
        <f t="shared" si="0"/>
        <v>15425.609999999999</v>
      </c>
      <c r="F15" s="14">
        <v>14685.75</v>
      </c>
      <c r="G15" s="14">
        <v>14685.75</v>
      </c>
      <c r="H15" s="14">
        <f t="shared" si="1"/>
        <v>739.85999999999876</v>
      </c>
    </row>
    <row r="16" spans="1:8" x14ac:dyDescent="0.2">
      <c r="A16" s="48">
        <v>2300</v>
      </c>
      <c r="B16" s="10" t="s">
        <v>80</v>
      </c>
      <c r="C16" s="14">
        <v>370000</v>
      </c>
      <c r="D16" s="14">
        <v>-95000</v>
      </c>
      <c r="E16" s="14">
        <f t="shared" si="0"/>
        <v>275000</v>
      </c>
      <c r="F16" s="14">
        <v>169570</v>
      </c>
      <c r="G16" s="14">
        <v>169570</v>
      </c>
      <c r="H16" s="14">
        <f t="shared" si="1"/>
        <v>105430</v>
      </c>
    </row>
    <row r="17" spans="1:8" x14ac:dyDescent="0.2">
      <c r="A17" s="48">
        <v>2400</v>
      </c>
      <c r="B17" s="10" t="s">
        <v>81</v>
      </c>
      <c r="C17" s="14">
        <v>605000</v>
      </c>
      <c r="D17" s="14">
        <v>378764.25</v>
      </c>
      <c r="E17" s="14">
        <f t="shared" si="0"/>
        <v>983764.25</v>
      </c>
      <c r="F17" s="14">
        <v>921029.9</v>
      </c>
      <c r="G17" s="14">
        <v>921029.9</v>
      </c>
      <c r="H17" s="14">
        <f t="shared" si="1"/>
        <v>62734.349999999977</v>
      </c>
    </row>
    <row r="18" spans="1:8" x14ac:dyDescent="0.2">
      <c r="A18" s="48">
        <v>2500</v>
      </c>
      <c r="B18" s="10" t="s">
        <v>82</v>
      </c>
      <c r="C18" s="14">
        <v>5154.5</v>
      </c>
      <c r="D18" s="14">
        <v>-2215.85</v>
      </c>
      <c r="E18" s="14">
        <f t="shared" si="0"/>
        <v>2938.65</v>
      </c>
      <c r="F18" s="14">
        <v>0</v>
      </c>
      <c r="G18" s="14">
        <v>0</v>
      </c>
      <c r="H18" s="14">
        <f t="shared" si="1"/>
        <v>2938.65</v>
      </c>
    </row>
    <row r="19" spans="1:8" x14ac:dyDescent="0.2">
      <c r="A19" s="48">
        <v>2600</v>
      </c>
      <c r="B19" s="10" t="s">
        <v>83</v>
      </c>
      <c r="C19" s="14">
        <v>616766.96</v>
      </c>
      <c r="D19" s="14">
        <v>-5000</v>
      </c>
      <c r="E19" s="14">
        <f t="shared" si="0"/>
        <v>611766.96</v>
      </c>
      <c r="F19" s="14">
        <v>535688.21</v>
      </c>
      <c r="G19" s="14">
        <v>535688.21</v>
      </c>
      <c r="H19" s="14">
        <f t="shared" si="1"/>
        <v>76078.75</v>
      </c>
    </row>
    <row r="20" spans="1:8" x14ac:dyDescent="0.2">
      <c r="A20" s="48">
        <v>2700</v>
      </c>
      <c r="B20" s="10" t="s">
        <v>84</v>
      </c>
      <c r="C20" s="14">
        <v>79731.8</v>
      </c>
      <c r="D20" s="14">
        <v>-37537.99</v>
      </c>
      <c r="E20" s="14">
        <f t="shared" si="0"/>
        <v>42193.810000000005</v>
      </c>
      <c r="F20" s="14">
        <v>21679</v>
      </c>
      <c r="G20" s="14">
        <v>21679</v>
      </c>
      <c r="H20" s="14">
        <f t="shared" si="1"/>
        <v>20514.810000000005</v>
      </c>
    </row>
    <row r="21" spans="1:8" x14ac:dyDescent="0.2">
      <c r="A21" s="48">
        <v>2800</v>
      </c>
      <c r="B21" s="10" t="s">
        <v>85</v>
      </c>
      <c r="C21" s="14">
        <v>0</v>
      </c>
      <c r="D21" s="14">
        <v>0</v>
      </c>
      <c r="E21" s="14">
        <f t="shared" si="0"/>
        <v>0</v>
      </c>
      <c r="F21" s="14">
        <v>0</v>
      </c>
      <c r="G21" s="14">
        <v>0</v>
      </c>
      <c r="H21" s="14">
        <f t="shared" si="1"/>
        <v>0</v>
      </c>
    </row>
    <row r="22" spans="1:8" x14ac:dyDescent="0.2">
      <c r="A22" s="48">
        <v>2900</v>
      </c>
      <c r="B22" s="10" t="s">
        <v>86</v>
      </c>
      <c r="C22" s="14">
        <v>262406.23</v>
      </c>
      <c r="D22" s="14">
        <v>-121557.28</v>
      </c>
      <c r="E22" s="14">
        <f t="shared" si="0"/>
        <v>140848.94999999998</v>
      </c>
      <c r="F22" s="14">
        <v>84227.4</v>
      </c>
      <c r="G22" s="14">
        <v>84227.4</v>
      </c>
      <c r="H22" s="14">
        <f t="shared" si="1"/>
        <v>56621.549999999988</v>
      </c>
    </row>
    <row r="23" spans="1:8" x14ac:dyDescent="0.2">
      <c r="A23" s="47" t="s">
        <v>66</v>
      </c>
      <c r="B23" s="7"/>
      <c r="C23" s="14">
        <f>SUM(C24:C32)</f>
        <v>5386972.8899999987</v>
      </c>
      <c r="D23" s="14">
        <f>SUM(D24:D32)</f>
        <v>60179.900000000009</v>
      </c>
      <c r="E23" s="14">
        <f t="shared" si="0"/>
        <v>5447152.7899999991</v>
      </c>
      <c r="F23" s="14">
        <f>SUM(F24:F32)</f>
        <v>4052927.7600000002</v>
      </c>
      <c r="G23" s="14">
        <f>SUM(G24:G32)</f>
        <v>4052927.7600000002</v>
      </c>
      <c r="H23" s="14">
        <f t="shared" si="1"/>
        <v>1394225.0299999989</v>
      </c>
    </row>
    <row r="24" spans="1:8" x14ac:dyDescent="0.2">
      <c r="A24" s="48">
        <v>3100</v>
      </c>
      <c r="B24" s="10" t="s">
        <v>87</v>
      </c>
      <c r="C24" s="14">
        <v>3013562.51</v>
      </c>
      <c r="D24" s="14">
        <v>-107075.83</v>
      </c>
      <c r="E24" s="14">
        <f t="shared" si="0"/>
        <v>2906486.6799999997</v>
      </c>
      <c r="F24" s="14">
        <v>2167090.4300000002</v>
      </c>
      <c r="G24" s="14">
        <v>2167090.4300000002</v>
      </c>
      <c r="H24" s="14">
        <f t="shared" si="1"/>
        <v>739396.24999999953</v>
      </c>
    </row>
    <row r="25" spans="1:8" x14ac:dyDescent="0.2">
      <c r="A25" s="48">
        <v>3200</v>
      </c>
      <c r="B25" s="10" t="s">
        <v>88</v>
      </c>
      <c r="C25" s="14">
        <v>82154.8</v>
      </c>
      <c r="D25" s="14">
        <v>143700</v>
      </c>
      <c r="E25" s="14">
        <f t="shared" si="0"/>
        <v>225854.8</v>
      </c>
      <c r="F25" s="14">
        <v>218800</v>
      </c>
      <c r="G25" s="14">
        <v>218800</v>
      </c>
      <c r="H25" s="14">
        <f t="shared" si="1"/>
        <v>7054.7999999999884</v>
      </c>
    </row>
    <row r="26" spans="1:8" x14ac:dyDescent="0.2">
      <c r="A26" s="48">
        <v>3300</v>
      </c>
      <c r="B26" s="10" t="s">
        <v>89</v>
      </c>
      <c r="C26" s="14">
        <v>594023.93999999994</v>
      </c>
      <c r="D26" s="14">
        <v>-96663.67</v>
      </c>
      <c r="E26" s="14">
        <f t="shared" si="0"/>
        <v>497360.26999999996</v>
      </c>
      <c r="F26" s="14">
        <v>418796.97</v>
      </c>
      <c r="G26" s="14">
        <v>418796.97</v>
      </c>
      <c r="H26" s="14">
        <f t="shared" si="1"/>
        <v>78563.299999999988</v>
      </c>
    </row>
    <row r="27" spans="1:8" x14ac:dyDescent="0.2">
      <c r="A27" s="48">
        <v>3400</v>
      </c>
      <c r="B27" s="10" t="s">
        <v>90</v>
      </c>
      <c r="C27" s="14">
        <v>95751.27</v>
      </c>
      <c r="D27" s="14">
        <v>256913.19</v>
      </c>
      <c r="E27" s="14">
        <f t="shared" si="0"/>
        <v>352664.46</v>
      </c>
      <c r="F27" s="14">
        <v>345358.01</v>
      </c>
      <c r="G27" s="14">
        <v>345358.01</v>
      </c>
      <c r="H27" s="14">
        <f t="shared" si="1"/>
        <v>7306.4500000000116</v>
      </c>
    </row>
    <row r="28" spans="1:8" x14ac:dyDescent="0.2">
      <c r="A28" s="48">
        <v>3500</v>
      </c>
      <c r="B28" s="10" t="s">
        <v>91</v>
      </c>
      <c r="C28" s="14">
        <v>274387.57</v>
      </c>
      <c r="D28" s="14">
        <v>-60243.06</v>
      </c>
      <c r="E28" s="14">
        <f t="shared" si="0"/>
        <v>214144.51</v>
      </c>
      <c r="F28" s="14">
        <v>183791.2</v>
      </c>
      <c r="G28" s="14">
        <v>183791.2</v>
      </c>
      <c r="H28" s="14">
        <f t="shared" si="1"/>
        <v>30353.309999999998</v>
      </c>
    </row>
    <row r="29" spans="1:8" x14ac:dyDescent="0.2">
      <c r="A29" s="48">
        <v>3600</v>
      </c>
      <c r="B29" s="10" t="s">
        <v>92</v>
      </c>
      <c r="C29" s="14">
        <v>56518.2</v>
      </c>
      <c r="D29" s="14">
        <v>0</v>
      </c>
      <c r="E29" s="14">
        <f t="shared" si="0"/>
        <v>56518.2</v>
      </c>
      <c r="F29" s="14">
        <v>42035</v>
      </c>
      <c r="G29" s="14">
        <v>42035</v>
      </c>
      <c r="H29" s="14">
        <f t="shared" si="1"/>
        <v>14483.199999999997</v>
      </c>
    </row>
    <row r="30" spans="1:8" x14ac:dyDescent="0.2">
      <c r="A30" s="48">
        <v>3700</v>
      </c>
      <c r="B30" s="10" t="s">
        <v>93</v>
      </c>
      <c r="C30" s="14">
        <v>1673.83</v>
      </c>
      <c r="D30" s="14">
        <v>0</v>
      </c>
      <c r="E30" s="14">
        <f t="shared" si="0"/>
        <v>1673.83</v>
      </c>
      <c r="F30" s="14">
        <v>1442.59</v>
      </c>
      <c r="G30" s="14">
        <v>1442.59</v>
      </c>
      <c r="H30" s="14">
        <f t="shared" si="1"/>
        <v>231.24</v>
      </c>
    </row>
    <row r="31" spans="1:8" x14ac:dyDescent="0.2">
      <c r="A31" s="48">
        <v>3800</v>
      </c>
      <c r="B31" s="10" t="s">
        <v>94</v>
      </c>
      <c r="C31" s="14">
        <v>80000</v>
      </c>
      <c r="D31" s="14">
        <v>-72000</v>
      </c>
      <c r="E31" s="14">
        <f t="shared" si="0"/>
        <v>8000</v>
      </c>
      <c r="F31" s="14">
        <v>0</v>
      </c>
      <c r="G31" s="14">
        <v>0</v>
      </c>
      <c r="H31" s="14">
        <f t="shared" si="1"/>
        <v>8000</v>
      </c>
    </row>
    <row r="32" spans="1:8" x14ac:dyDescent="0.2">
      <c r="A32" s="48">
        <v>3900</v>
      </c>
      <c r="B32" s="10" t="s">
        <v>19</v>
      </c>
      <c r="C32" s="14">
        <v>1188900.77</v>
      </c>
      <c r="D32" s="14">
        <v>-4450.7299999999996</v>
      </c>
      <c r="E32" s="14">
        <f t="shared" si="0"/>
        <v>1184450.04</v>
      </c>
      <c r="F32" s="14">
        <v>675613.56</v>
      </c>
      <c r="G32" s="14">
        <v>675613.56</v>
      </c>
      <c r="H32" s="14">
        <f t="shared" si="1"/>
        <v>508836.48</v>
      </c>
    </row>
    <row r="33" spans="1:8" x14ac:dyDescent="0.2">
      <c r="A33" s="47" t="s">
        <v>67</v>
      </c>
      <c r="B33" s="7"/>
      <c r="C33" s="14">
        <f>SUM(C34:C42)</f>
        <v>0</v>
      </c>
      <c r="D33" s="14">
        <f>SUM(D34:D42)</f>
        <v>0</v>
      </c>
      <c r="E33" s="14">
        <f t="shared" si="0"/>
        <v>0</v>
      </c>
      <c r="F33" s="14">
        <f>SUM(F34:F42)</f>
        <v>0</v>
      </c>
      <c r="G33" s="14">
        <f>SUM(G34:G42)</f>
        <v>0</v>
      </c>
      <c r="H33" s="14">
        <f t="shared" si="1"/>
        <v>0</v>
      </c>
    </row>
    <row r="34" spans="1:8" x14ac:dyDescent="0.2">
      <c r="A34" s="48">
        <v>4100</v>
      </c>
      <c r="B34" s="10" t="s">
        <v>95</v>
      </c>
      <c r="C34" s="14">
        <v>0</v>
      </c>
      <c r="D34" s="14">
        <v>0</v>
      </c>
      <c r="E34" s="14">
        <f t="shared" si="0"/>
        <v>0</v>
      </c>
      <c r="F34" s="14">
        <v>0</v>
      </c>
      <c r="G34" s="14">
        <v>0</v>
      </c>
      <c r="H34" s="14">
        <f t="shared" si="1"/>
        <v>0</v>
      </c>
    </row>
    <row r="35" spans="1:8" x14ac:dyDescent="0.2">
      <c r="A35" s="48">
        <v>4200</v>
      </c>
      <c r="B35" s="10" t="s">
        <v>96</v>
      </c>
      <c r="C35" s="14">
        <v>0</v>
      </c>
      <c r="D35" s="14">
        <v>0</v>
      </c>
      <c r="E35" s="14">
        <f t="shared" si="0"/>
        <v>0</v>
      </c>
      <c r="F35" s="14">
        <v>0</v>
      </c>
      <c r="G35" s="14">
        <v>0</v>
      </c>
      <c r="H35" s="14">
        <f t="shared" si="1"/>
        <v>0</v>
      </c>
    </row>
    <row r="36" spans="1:8" x14ac:dyDescent="0.2">
      <c r="A36" s="48">
        <v>4300</v>
      </c>
      <c r="B36" s="10" t="s">
        <v>97</v>
      </c>
      <c r="C36" s="14">
        <v>0</v>
      </c>
      <c r="D36" s="14">
        <v>0</v>
      </c>
      <c r="E36" s="14">
        <f t="shared" si="0"/>
        <v>0</v>
      </c>
      <c r="F36" s="14">
        <v>0</v>
      </c>
      <c r="G36" s="14">
        <v>0</v>
      </c>
      <c r="H36" s="14">
        <f t="shared" si="1"/>
        <v>0</v>
      </c>
    </row>
    <row r="37" spans="1:8" x14ac:dyDescent="0.2">
      <c r="A37" s="48">
        <v>4400</v>
      </c>
      <c r="B37" s="10" t="s">
        <v>98</v>
      </c>
      <c r="C37" s="14">
        <v>0</v>
      </c>
      <c r="D37" s="14">
        <v>0</v>
      </c>
      <c r="E37" s="14">
        <f t="shared" si="0"/>
        <v>0</v>
      </c>
      <c r="F37" s="14">
        <v>0</v>
      </c>
      <c r="G37" s="14">
        <v>0</v>
      </c>
      <c r="H37" s="14">
        <f t="shared" si="1"/>
        <v>0</v>
      </c>
    </row>
    <row r="38" spans="1:8" x14ac:dyDescent="0.2">
      <c r="A38" s="48">
        <v>4500</v>
      </c>
      <c r="B38" s="10" t="s">
        <v>41</v>
      </c>
      <c r="C38" s="14">
        <v>0</v>
      </c>
      <c r="D38" s="14">
        <v>0</v>
      </c>
      <c r="E38" s="14">
        <f t="shared" si="0"/>
        <v>0</v>
      </c>
      <c r="F38" s="14">
        <v>0</v>
      </c>
      <c r="G38" s="14">
        <v>0</v>
      </c>
      <c r="H38" s="14">
        <f t="shared" si="1"/>
        <v>0</v>
      </c>
    </row>
    <row r="39" spans="1:8" x14ac:dyDescent="0.2">
      <c r="A39" s="48">
        <v>4600</v>
      </c>
      <c r="B39" s="10" t="s">
        <v>99</v>
      </c>
      <c r="C39" s="14">
        <v>0</v>
      </c>
      <c r="D39" s="14">
        <v>0</v>
      </c>
      <c r="E39" s="14">
        <f t="shared" si="0"/>
        <v>0</v>
      </c>
      <c r="F39" s="14">
        <v>0</v>
      </c>
      <c r="G39" s="14">
        <v>0</v>
      </c>
      <c r="H39" s="14">
        <f t="shared" si="1"/>
        <v>0</v>
      </c>
    </row>
    <row r="40" spans="1:8" x14ac:dyDescent="0.2">
      <c r="A40" s="48">
        <v>4700</v>
      </c>
      <c r="B40" s="10" t="s">
        <v>100</v>
      </c>
      <c r="C40" s="14">
        <v>0</v>
      </c>
      <c r="D40" s="14">
        <v>0</v>
      </c>
      <c r="E40" s="14">
        <f t="shared" si="0"/>
        <v>0</v>
      </c>
      <c r="F40" s="14">
        <v>0</v>
      </c>
      <c r="G40" s="14">
        <v>0</v>
      </c>
      <c r="H40" s="14">
        <f t="shared" si="1"/>
        <v>0</v>
      </c>
    </row>
    <row r="41" spans="1:8" x14ac:dyDescent="0.2">
      <c r="A41" s="48">
        <v>4800</v>
      </c>
      <c r="B41" s="10" t="s">
        <v>37</v>
      </c>
      <c r="C41" s="14">
        <v>0</v>
      </c>
      <c r="D41" s="14">
        <v>0</v>
      </c>
      <c r="E41" s="14">
        <f t="shared" si="0"/>
        <v>0</v>
      </c>
      <c r="F41" s="14">
        <v>0</v>
      </c>
      <c r="G41" s="14">
        <v>0</v>
      </c>
      <c r="H41" s="14">
        <f t="shared" si="1"/>
        <v>0</v>
      </c>
    </row>
    <row r="42" spans="1:8" x14ac:dyDescent="0.2">
      <c r="A42" s="48">
        <v>4900</v>
      </c>
      <c r="B42" s="10" t="s">
        <v>101</v>
      </c>
      <c r="C42" s="14">
        <v>0</v>
      </c>
      <c r="D42" s="14">
        <v>0</v>
      </c>
      <c r="E42" s="14">
        <f t="shared" si="0"/>
        <v>0</v>
      </c>
      <c r="F42" s="14">
        <v>0</v>
      </c>
      <c r="G42" s="14">
        <v>0</v>
      </c>
      <c r="H42" s="14">
        <f t="shared" si="1"/>
        <v>0</v>
      </c>
    </row>
    <row r="43" spans="1:8" x14ac:dyDescent="0.2">
      <c r="A43" s="47" t="s">
        <v>68</v>
      </c>
      <c r="B43" s="7"/>
      <c r="C43" s="14">
        <f>SUM(C44:C52)</f>
        <v>91150.07</v>
      </c>
      <c r="D43" s="14">
        <f>SUM(D44:D52)</f>
        <v>327557.26</v>
      </c>
      <c r="E43" s="14">
        <f t="shared" si="0"/>
        <v>418707.33</v>
      </c>
      <c r="F43" s="14">
        <f>SUM(F44:F52)</f>
        <v>415706.82</v>
      </c>
      <c r="G43" s="14">
        <f>SUM(G44:G52)</f>
        <v>415706.82</v>
      </c>
      <c r="H43" s="14">
        <f t="shared" si="1"/>
        <v>3000.5100000000093</v>
      </c>
    </row>
    <row r="44" spans="1:8" x14ac:dyDescent="0.2">
      <c r="A44" s="48">
        <v>5100</v>
      </c>
      <c r="B44" s="10" t="s">
        <v>102</v>
      </c>
      <c r="C44" s="14">
        <v>35000</v>
      </c>
      <c r="D44" s="14">
        <v>15163.3</v>
      </c>
      <c r="E44" s="14">
        <f t="shared" si="0"/>
        <v>50163.3</v>
      </c>
      <c r="F44" s="14">
        <v>50162.79</v>
      </c>
      <c r="G44" s="14">
        <v>50162.79</v>
      </c>
      <c r="H44" s="14">
        <f t="shared" si="1"/>
        <v>0.51000000000203727</v>
      </c>
    </row>
    <row r="45" spans="1:8" x14ac:dyDescent="0.2">
      <c r="A45" s="48">
        <v>5200</v>
      </c>
      <c r="B45" s="10" t="s">
        <v>103</v>
      </c>
      <c r="C45" s="14">
        <v>0</v>
      </c>
      <c r="D45" s="14">
        <v>0</v>
      </c>
      <c r="E45" s="14">
        <f t="shared" si="0"/>
        <v>0</v>
      </c>
      <c r="F45" s="14">
        <v>0</v>
      </c>
      <c r="G45" s="14">
        <v>0</v>
      </c>
      <c r="H45" s="14">
        <f t="shared" si="1"/>
        <v>0</v>
      </c>
    </row>
    <row r="46" spans="1:8" x14ac:dyDescent="0.2">
      <c r="A46" s="48">
        <v>5300</v>
      </c>
      <c r="B46" s="10" t="s">
        <v>104</v>
      </c>
      <c r="C46" s="14">
        <v>0</v>
      </c>
      <c r="D46" s="14">
        <v>0</v>
      </c>
      <c r="E46" s="14">
        <f t="shared" si="0"/>
        <v>0</v>
      </c>
      <c r="F46" s="14">
        <v>0</v>
      </c>
      <c r="G46" s="14">
        <v>0</v>
      </c>
      <c r="H46" s="14">
        <f t="shared" si="1"/>
        <v>0</v>
      </c>
    </row>
    <row r="47" spans="1:8" x14ac:dyDescent="0.2">
      <c r="A47" s="48">
        <v>5400</v>
      </c>
      <c r="B47" s="10" t="s">
        <v>105</v>
      </c>
      <c r="C47" s="14">
        <v>0</v>
      </c>
      <c r="D47" s="14">
        <v>0</v>
      </c>
      <c r="E47" s="14">
        <f t="shared" si="0"/>
        <v>0</v>
      </c>
      <c r="F47" s="14">
        <v>0</v>
      </c>
      <c r="G47" s="14">
        <v>0</v>
      </c>
      <c r="H47" s="14">
        <f t="shared" si="1"/>
        <v>0</v>
      </c>
    </row>
    <row r="48" spans="1:8" x14ac:dyDescent="0.2">
      <c r="A48" s="48">
        <v>5500</v>
      </c>
      <c r="B48" s="10" t="s">
        <v>106</v>
      </c>
      <c r="C48" s="14">
        <v>0</v>
      </c>
      <c r="D48" s="14">
        <v>0</v>
      </c>
      <c r="E48" s="14">
        <f t="shared" si="0"/>
        <v>0</v>
      </c>
      <c r="F48" s="14">
        <v>0</v>
      </c>
      <c r="G48" s="14">
        <v>0</v>
      </c>
      <c r="H48" s="14">
        <f t="shared" si="1"/>
        <v>0</v>
      </c>
    </row>
    <row r="49" spans="1:8" x14ac:dyDescent="0.2">
      <c r="A49" s="48">
        <v>5600</v>
      </c>
      <c r="B49" s="10" t="s">
        <v>107</v>
      </c>
      <c r="C49" s="14">
        <v>41150.07</v>
      </c>
      <c r="D49" s="14">
        <v>324393.96000000002</v>
      </c>
      <c r="E49" s="14">
        <f t="shared" si="0"/>
        <v>365544.03</v>
      </c>
      <c r="F49" s="14">
        <v>365544.03</v>
      </c>
      <c r="G49" s="14">
        <v>365544.03</v>
      </c>
      <c r="H49" s="14">
        <f t="shared" si="1"/>
        <v>0</v>
      </c>
    </row>
    <row r="50" spans="1:8" x14ac:dyDescent="0.2">
      <c r="A50" s="48">
        <v>5700</v>
      </c>
      <c r="B50" s="10" t="s">
        <v>108</v>
      </c>
      <c r="C50" s="14">
        <v>0</v>
      </c>
      <c r="D50" s="14">
        <v>0</v>
      </c>
      <c r="E50" s="14">
        <f t="shared" si="0"/>
        <v>0</v>
      </c>
      <c r="F50" s="14">
        <v>0</v>
      </c>
      <c r="G50" s="14">
        <v>0</v>
      </c>
      <c r="H50" s="14">
        <f t="shared" si="1"/>
        <v>0</v>
      </c>
    </row>
    <row r="51" spans="1:8" x14ac:dyDescent="0.2">
      <c r="A51" s="48">
        <v>5800</v>
      </c>
      <c r="B51" s="10" t="s">
        <v>109</v>
      </c>
      <c r="C51" s="14">
        <v>0</v>
      </c>
      <c r="D51" s="14">
        <v>0</v>
      </c>
      <c r="E51" s="14">
        <f t="shared" si="0"/>
        <v>0</v>
      </c>
      <c r="F51" s="14">
        <v>0</v>
      </c>
      <c r="G51" s="14">
        <v>0</v>
      </c>
      <c r="H51" s="14">
        <f t="shared" si="1"/>
        <v>0</v>
      </c>
    </row>
    <row r="52" spans="1:8" x14ac:dyDescent="0.2">
      <c r="A52" s="48">
        <v>5900</v>
      </c>
      <c r="B52" s="10" t="s">
        <v>110</v>
      </c>
      <c r="C52" s="14">
        <v>15000</v>
      </c>
      <c r="D52" s="14">
        <v>-12000</v>
      </c>
      <c r="E52" s="14">
        <f t="shared" si="0"/>
        <v>3000</v>
      </c>
      <c r="F52" s="14">
        <v>0</v>
      </c>
      <c r="G52" s="14">
        <v>0</v>
      </c>
      <c r="H52" s="14">
        <f t="shared" si="1"/>
        <v>3000</v>
      </c>
    </row>
    <row r="53" spans="1:8" x14ac:dyDescent="0.2">
      <c r="A53" s="47" t="s">
        <v>69</v>
      </c>
      <c r="B53" s="7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48">
        <v>6100</v>
      </c>
      <c r="B54" s="10" t="s">
        <v>111</v>
      </c>
      <c r="C54" s="14">
        <v>0</v>
      </c>
      <c r="D54" s="14">
        <v>0</v>
      </c>
      <c r="E54" s="14">
        <f t="shared" si="0"/>
        <v>0</v>
      </c>
      <c r="F54" s="14">
        <v>0</v>
      </c>
      <c r="G54" s="14">
        <v>0</v>
      </c>
      <c r="H54" s="14">
        <f t="shared" si="1"/>
        <v>0</v>
      </c>
    </row>
    <row r="55" spans="1:8" x14ac:dyDescent="0.2">
      <c r="A55" s="48">
        <v>6200</v>
      </c>
      <c r="B55" s="10" t="s">
        <v>112</v>
      </c>
      <c r="C55" s="14">
        <v>0</v>
      </c>
      <c r="D55" s="14">
        <v>0</v>
      </c>
      <c r="E55" s="14">
        <f t="shared" si="0"/>
        <v>0</v>
      </c>
      <c r="F55" s="14">
        <v>0</v>
      </c>
      <c r="G55" s="14">
        <v>0</v>
      </c>
      <c r="H55" s="14">
        <f t="shared" si="1"/>
        <v>0</v>
      </c>
    </row>
    <row r="56" spans="1:8" x14ac:dyDescent="0.2">
      <c r="A56" s="48">
        <v>6300</v>
      </c>
      <c r="B56" s="10" t="s">
        <v>113</v>
      </c>
      <c r="C56" s="14">
        <v>0</v>
      </c>
      <c r="D56" s="14">
        <v>0</v>
      </c>
      <c r="E56" s="14">
        <f t="shared" si="0"/>
        <v>0</v>
      </c>
      <c r="F56" s="14">
        <v>0</v>
      </c>
      <c r="G56" s="14">
        <v>0</v>
      </c>
      <c r="H56" s="14">
        <f t="shared" si="1"/>
        <v>0</v>
      </c>
    </row>
    <row r="57" spans="1:8" x14ac:dyDescent="0.2">
      <c r="A57" s="47" t="s">
        <v>70</v>
      </c>
      <c r="B57" s="7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48">
        <v>7100</v>
      </c>
      <c r="B58" s="10" t="s">
        <v>114</v>
      </c>
      <c r="C58" s="14">
        <v>0</v>
      </c>
      <c r="D58" s="14">
        <v>0</v>
      </c>
      <c r="E58" s="14">
        <f t="shared" si="0"/>
        <v>0</v>
      </c>
      <c r="F58" s="14">
        <v>0</v>
      </c>
      <c r="G58" s="14">
        <v>0</v>
      </c>
      <c r="H58" s="14">
        <f t="shared" si="1"/>
        <v>0</v>
      </c>
    </row>
    <row r="59" spans="1:8" x14ac:dyDescent="0.2">
      <c r="A59" s="48">
        <v>7200</v>
      </c>
      <c r="B59" s="10" t="s">
        <v>115</v>
      </c>
      <c r="C59" s="14">
        <v>0</v>
      </c>
      <c r="D59" s="14">
        <v>0</v>
      </c>
      <c r="E59" s="14">
        <f t="shared" si="0"/>
        <v>0</v>
      </c>
      <c r="F59" s="14">
        <v>0</v>
      </c>
      <c r="G59" s="14">
        <v>0</v>
      </c>
      <c r="H59" s="14">
        <f t="shared" si="1"/>
        <v>0</v>
      </c>
    </row>
    <row r="60" spans="1:8" x14ac:dyDescent="0.2">
      <c r="A60" s="48">
        <v>7300</v>
      </c>
      <c r="B60" s="10" t="s">
        <v>116</v>
      </c>
      <c r="C60" s="14">
        <v>0</v>
      </c>
      <c r="D60" s="14">
        <v>0</v>
      </c>
      <c r="E60" s="14">
        <f t="shared" si="0"/>
        <v>0</v>
      </c>
      <c r="F60" s="14">
        <v>0</v>
      </c>
      <c r="G60" s="14">
        <v>0</v>
      </c>
      <c r="H60" s="14">
        <f t="shared" si="1"/>
        <v>0</v>
      </c>
    </row>
    <row r="61" spans="1:8" x14ac:dyDescent="0.2">
      <c r="A61" s="48">
        <v>7400</v>
      </c>
      <c r="B61" s="10" t="s">
        <v>117</v>
      </c>
      <c r="C61" s="14">
        <v>0</v>
      </c>
      <c r="D61" s="14">
        <v>0</v>
      </c>
      <c r="E61" s="14">
        <f t="shared" si="0"/>
        <v>0</v>
      </c>
      <c r="F61" s="14">
        <v>0</v>
      </c>
      <c r="G61" s="14">
        <v>0</v>
      </c>
      <c r="H61" s="14">
        <f t="shared" si="1"/>
        <v>0</v>
      </c>
    </row>
    <row r="62" spans="1:8" x14ac:dyDescent="0.2">
      <c r="A62" s="48">
        <v>7500</v>
      </c>
      <c r="B62" s="10" t="s">
        <v>118</v>
      </c>
      <c r="C62" s="14">
        <v>0</v>
      </c>
      <c r="D62" s="14">
        <v>0</v>
      </c>
      <c r="E62" s="14">
        <f t="shared" si="0"/>
        <v>0</v>
      </c>
      <c r="F62" s="14">
        <v>0</v>
      </c>
      <c r="G62" s="14">
        <v>0</v>
      </c>
      <c r="H62" s="14">
        <f t="shared" si="1"/>
        <v>0</v>
      </c>
    </row>
    <row r="63" spans="1:8" x14ac:dyDescent="0.2">
      <c r="A63" s="48">
        <v>7600</v>
      </c>
      <c r="B63" s="10" t="s">
        <v>119</v>
      </c>
      <c r="C63" s="14">
        <v>0</v>
      </c>
      <c r="D63" s="14">
        <v>0</v>
      </c>
      <c r="E63" s="14">
        <f t="shared" si="0"/>
        <v>0</v>
      </c>
      <c r="F63" s="14">
        <v>0</v>
      </c>
      <c r="G63" s="14">
        <v>0</v>
      </c>
      <c r="H63" s="14">
        <f t="shared" si="1"/>
        <v>0</v>
      </c>
    </row>
    <row r="64" spans="1:8" x14ac:dyDescent="0.2">
      <c r="A64" s="48">
        <v>7900</v>
      </c>
      <c r="B64" s="10" t="s">
        <v>120</v>
      </c>
      <c r="C64" s="14">
        <v>0</v>
      </c>
      <c r="D64" s="14">
        <v>0</v>
      </c>
      <c r="E64" s="14">
        <f t="shared" si="0"/>
        <v>0</v>
      </c>
      <c r="F64" s="14">
        <v>0</v>
      </c>
      <c r="G64" s="14">
        <v>0</v>
      </c>
      <c r="H64" s="14">
        <f t="shared" si="1"/>
        <v>0</v>
      </c>
    </row>
    <row r="65" spans="1:8" x14ac:dyDescent="0.2">
      <c r="A65" s="47" t="s">
        <v>71</v>
      </c>
      <c r="B65" s="7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48">
        <v>8100</v>
      </c>
      <c r="B66" s="10" t="s">
        <v>38</v>
      </c>
      <c r="C66" s="14">
        <v>0</v>
      </c>
      <c r="D66" s="14">
        <v>0</v>
      </c>
      <c r="E66" s="14">
        <f t="shared" si="0"/>
        <v>0</v>
      </c>
      <c r="F66" s="14">
        <v>0</v>
      </c>
      <c r="G66" s="14">
        <v>0</v>
      </c>
      <c r="H66" s="14">
        <f t="shared" si="1"/>
        <v>0</v>
      </c>
    </row>
    <row r="67" spans="1:8" x14ac:dyDescent="0.2">
      <c r="A67" s="48">
        <v>8300</v>
      </c>
      <c r="B67" s="10" t="s">
        <v>39</v>
      </c>
      <c r="C67" s="14">
        <v>0</v>
      </c>
      <c r="D67" s="14">
        <v>0</v>
      </c>
      <c r="E67" s="14">
        <f t="shared" si="0"/>
        <v>0</v>
      </c>
      <c r="F67" s="14">
        <v>0</v>
      </c>
      <c r="G67" s="14">
        <v>0</v>
      </c>
      <c r="H67" s="14">
        <f t="shared" si="1"/>
        <v>0</v>
      </c>
    </row>
    <row r="68" spans="1:8" x14ac:dyDescent="0.2">
      <c r="A68" s="48">
        <v>8500</v>
      </c>
      <c r="B68" s="10" t="s">
        <v>40</v>
      </c>
      <c r="C68" s="14">
        <v>0</v>
      </c>
      <c r="D68" s="14">
        <v>0</v>
      </c>
      <c r="E68" s="14">
        <f t="shared" si="0"/>
        <v>0</v>
      </c>
      <c r="F68" s="14">
        <v>0</v>
      </c>
      <c r="G68" s="14">
        <v>0</v>
      </c>
      <c r="H68" s="14">
        <f t="shared" si="1"/>
        <v>0</v>
      </c>
    </row>
    <row r="69" spans="1:8" x14ac:dyDescent="0.2">
      <c r="A69" s="47" t="s">
        <v>72</v>
      </c>
      <c r="B69" s="7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48">
        <v>9100</v>
      </c>
      <c r="B70" s="10" t="s">
        <v>121</v>
      </c>
      <c r="C70" s="14">
        <v>0</v>
      </c>
      <c r="D70" s="14">
        <v>0</v>
      </c>
      <c r="E70" s="14">
        <f t="shared" ref="E70:E76" si="2">C70+D70</f>
        <v>0</v>
      </c>
      <c r="F70" s="14">
        <v>0</v>
      </c>
      <c r="G70" s="14">
        <v>0</v>
      </c>
      <c r="H70" s="14">
        <f t="shared" ref="H70:H76" si="3">E70-F70</f>
        <v>0</v>
      </c>
    </row>
    <row r="71" spans="1:8" x14ac:dyDescent="0.2">
      <c r="A71" s="48">
        <v>9200</v>
      </c>
      <c r="B71" s="10" t="s">
        <v>122</v>
      </c>
      <c r="C71" s="14">
        <v>0</v>
      </c>
      <c r="D71" s="14">
        <v>0</v>
      </c>
      <c r="E71" s="14">
        <f t="shared" si="2"/>
        <v>0</v>
      </c>
      <c r="F71" s="14">
        <v>0</v>
      </c>
      <c r="G71" s="14">
        <v>0</v>
      </c>
      <c r="H71" s="14">
        <f t="shared" si="3"/>
        <v>0</v>
      </c>
    </row>
    <row r="72" spans="1:8" x14ac:dyDescent="0.2">
      <c r="A72" s="48">
        <v>9300</v>
      </c>
      <c r="B72" s="10" t="s">
        <v>123</v>
      </c>
      <c r="C72" s="14">
        <v>0</v>
      </c>
      <c r="D72" s="14">
        <v>0</v>
      </c>
      <c r="E72" s="14">
        <f t="shared" si="2"/>
        <v>0</v>
      </c>
      <c r="F72" s="14">
        <v>0</v>
      </c>
      <c r="G72" s="14">
        <v>0</v>
      </c>
      <c r="H72" s="14">
        <f t="shared" si="3"/>
        <v>0</v>
      </c>
    </row>
    <row r="73" spans="1:8" x14ac:dyDescent="0.2">
      <c r="A73" s="48">
        <v>9400</v>
      </c>
      <c r="B73" s="10" t="s">
        <v>124</v>
      </c>
      <c r="C73" s="14">
        <v>0</v>
      </c>
      <c r="D73" s="14">
        <v>0</v>
      </c>
      <c r="E73" s="14">
        <f t="shared" si="2"/>
        <v>0</v>
      </c>
      <c r="F73" s="14">
        <v>0</v>
      </c>
      <c r="G73" s="14">
        <v>0</v>
      </c>
      <c r="H73" s="14">
        <f t="shared" si="3"/>
        <v>0</v>
      </c>
    </row>
    <row r="74" spans="1:8" x14ac:dyDescent="0.2">
      <c r="A74" s="48">
        <v>9500</v>
      </c>
      <c r="B74" s="10" t="s">
        <v>125</v>
      </c>
      <c r="C74" s="14">
        <v>0</v>
      </c>
      <c r="D74" s="14">
        <v>0</v>
      </c>
      <c r="E74" s="14">
        <f t="shared" si="2"/>
        <v>0</v>
      </c>
      <c r="F74" s="14">
        <v>0</v>
      </c>
      <c r="G74" s="14">
        <v>0</v>
      </c>
      <c r="H74" s="14">
        <f t="shared" si="3"/>
        <v>0</v>
      </c>
    </row>
    <row r="75" spans="1:8" x14ac:dyDescent="0.2">
      <c r="A75" s="48">
        <v>9600</v>
      </c>
      <c r="B75" s="10" t="s">
        <v>126</v>
      </c>
      <c r="C75" s="14">
        <v>0</v>
      </c>
      <c r="D75" s="14">
        <v>0</v>
      </c>
      <c r="E75" s="14">
        <f t="shared" si="2"/>
        <v>0</v>
      </c>
      <c r="F75" s="14">
        <v>0</v>
      </c>
      <c r="G75" s="14">
        <v>0</v>
      </c>
      <c r="H75" s="14">
        <f t="shared" si="3"/>
        <v>0</v>
      </c>
    </row>
    <row r="76" spans="1:8" x14ac:dyDescent="0.2">
      <c r="A76" s="48">
        <v>9900</v>
      </c>
      <c r="B76" s="11" t="s">
        <v>127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51"/>
      <c r="B77" s="12" t="s">
        <v>56</v>
      </c>
      <c r="C77" s="16">
        <f t="shared" ref="C77:H77" si="4">SUM(C5+C13+C23+C33+C43+C53+C57+C65+C69)</f>
        <v>18324614.619999997</v>
      </c>
      <c r="D77" s="16">
        <f t="shared" si="4"/>
        <v>1.1641532182693481E-10</v>
      </c>
      <c r="E77" s="16">
        <f t="shared" si="4"/>
        <v>18324614.619999997</v>
      </c>
      <c r="F77" s="16">
        <f t="shared" si="4"/>
        <v>13019729.890000001</v>
      </c>
      <c r="G77" s="16">
        <f t="shared" si="4"/>
        <v>13019729.890000001</v>
      </c>
      <c r="H77" s="16">
        <f t="shared" si="4"/>
        <v>5304884.7299999986</v>
      </c>
    </row>
    <row r="80" spans="1:8" x14ac:dyDescent="0.2">
      <c r="B80" s="52" t="s">
        <v>141</v>
      </c>
      <c r="C80" s="52"/>
      <c r="D80" s="52"/>
      <c r="E80" s="2"/>
    </row>
    <row r="81" spans="2:5" x14ac:dyDescent="0.2">
      <c r="B81" s="53"/>
      <c r="C81" s="53"/>
      <c r="D81" s="54"/>
      <c r="E81" s="2"/>
    </row>
    <row r="82" spans="2:5" x14ac:dyDescent="0.2">
      <c r="B82" s="55"/>
      <c r="C82" s="55"/>
      <c r="D82" s="56"/>
    </row>
    <row r="83" spans="2:5" x14ac:dyDescent="0.2">
      <c r="B83" s="55"/>
      <c r="C83" s="55"/>
      <c r="D83" s="56"/>
    </row>
    <row r="84" spans="2:5" x14ac:dyDescent="0.2">
      <c r="B84" s="55"/>
      <c r="C84" s="55"/>
      <c r="D84" s="56"/>
    </row>
    <row r="85" spans="2:5" x14ac:dyDescent="0.2">
      <c r="B85" s="55"/>
      <c r="C85" s="55"/>
      <c r="D85" s="56"/>
    </row>
    <row r="86" spans="2:5" x14ac:dyDescent="0.2">
      <c r="B86" s="57" t="s">
        <v>142</v>
      </c>
      <c r="C86" s="57" t="s">
        <v>143</v>
      </c>
      <c r="D86" s="58"/>
    </row>
    <row r="87" spans="2:5" x14ac:dyDescent="0.2">
      <c r="B87" s="59" t="s">
        <v>144</v>
      </c>
      <c r="C87" s="59" t="s">
        <v>145</v>
      </c>
      <c r="D87" s="59"/>
    </row>
    <row r="88" spans="2:5" x14ac:dyDescent="0.2">
      <c r="B88" s="60" t="s">
        <v>146</v>
      </c>
      <c r="C88" s="61" t="s">
        <v>147</v>
      </c>
      <c r="D88" s="56"/>
    </row>
    <row r="90" spans="2:5" x14ac:dyDescent="0.2">
      <c r="B90" s="3"/>
      <c r="C90" s="3"/>
      <c r="D90" s="3"/>
      <c r="E90" s="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workbookViewId="0">
      <selection activeCell="C14" sqref="C1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137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57</v>
      </c>
      <c r="B2" s="68"/>
      <c r="C2" s="62" t="s">
        <v>63</v>
      </c>
      <c r="D2" s="63"/>
      <c r="E2" s="63"/>
      <c r="F2" s="63"/>
      <c r="G2" s="64"/>
      <c r="H2" s="65" t="s">
        <v>62</v>
      </c>
    </row>
    <row r="3" spans="1:8" ht="24.95" customHeight="1" x14ac:dyDescent="0.2">
      <c r="A3" s="69"/>
      <c r="B3" s="70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66"/>
    </row>
    <row r="4" spans="1:8" x14ac:dyDescent="0.2">
      <c r="A4" s="71"/>
      <c r="B4" s="72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7"/>
      <c r="C5" s="20"/>
      <c r="D5" s="20"/>
      <c r="E5" s="20"/>
      <c r="F5" s="20"/>
      <c r="G5" s="20"/>
      <c r="H5" s="20"/>
    </row>
    <row r="6" spans="1:8" x14ac:dyDescent="0.2">
      <c r="A6" s="5"/>
      <c r="B6" s="17" t="s">
        <v>0</v>
      </c>
      <c r="C6" s="49">
        <v>18233464.550000001</v>
      </c>
      <c r="D6" s="49">
        <v>-327557.26</v>
      </c>
      <c r="E6" s="49">
        <f>C6+D6</f>
        <v>17905907.289999999</v>
      </c>
      <c r="F6" s="49">
        <v>12604023.07</v>
      </c>
      <c r="G6" s="49">
        <v>12604023.07</v>
      </c>
      <c r="H6" s="49">
        <f>E6-F6</f>
        <v>5301884.2199999988</v>
      </c>
    </row>
    <row r="7" spans="1:8" x14ac:dyDescent="0.2">
      <c r="A7" s="5"/>
      <c r="B7" s="17"/>
      <c r="C7" s="49"/>
      <c r="D7" s="49"/>
      <c r="E7" s="49"/>
      <c r="F7" s="49"/>
      <c r="G7" s="49"/>
      <c r="H7" s="49"/>
    </row>
    <row r="8" spans="1:8" x14ac:dyDescent="0.2">
      <c r="A8" s="5"/>
      <c r="B8" s="17" t="s">
        <v>1</v>
      </c>
      <c r="C8" s="49">
        <v>91150.07</v>
      </c>
      <c r="D8" s="49">
        <v>327557.26</v>
      </c>
      <c r="E8" s="49">
        <f>C8+D8</f>
        <v>418707.33</v>
      </c>
      <c r="F8" s="49">
        <v>415706.82</v>
      </c>
      <c r="G8" s="49">
        <v>415706.82</v>
      </c>
      <c r="H8" s="49">
        <f>E8-F8</f>
        <v>3000.5100000000093</v>
      </c>
    </row>
    <row r="9" spans="1:8" x14ac:dyDescent="0.2">
      <c r="A9" s="5"/>
      <c r="B9" s="17"/>
      <c r="C9" s="49"/>
      <c r="D9" s="49"/>
      <c r="E9" s="49"/>
      <c r="F9" s="49"/>
      <c r="G9" s="49"/>
      <c r="H9" s="49"/>
    </row>
    <row r="10" spans="1:8" x14ac:dyDescent="0.2">
      <c r="A10" s="5"/>
      <c r="B10" s="17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 x14ac:dyDescent="0.2">
      <c r="A11" s="5"/>
      <c r="B11" s="17"/>
      <c r="C11" s="49"/>
      <c r="D11" s="49"/>
      <c r="E11" s="49"/>
      <c r="F11" s="49"/>
      <c r="G11" s="49"/>
      <c r="H11" s="49"/>
    </row>
    <row r="12" spans="1:8" x14ac:dyDescent="0.2">
      <c r="A12" s="5"/>
      <c r="B12" s="17" t="s">
        <v>41</v>
      </c>
      <c r="C12" s="49">
        <v>0</v>
      </c>
      <c r="D12" s="49">
        <v>0</v>
      </c>
      <c r="E12" s="49">
        <f>C12+D12</f>
        <v>0</v>
      </c>
      <c r="F12" s="49">
        <v>0</v>
      </c>
      <c r="G12" s="49">
        <v>0</v>
      </c>
      <c r="H12" s="49">
        <f>E12-F12</f>
        <v>0</v>
      </c>
    </row>
    <row r="13" spans="1:8" x14ac:dyDescent="0.2">
      <c r="A13" s="5"/>
      <c r="B13" s="17"/>
      <c r="C13" s="49"/>
      <c r="D13" s="49"/>
      <c r="E13" s="49"/>
      <c r="F13" s="49"/>
      <c r="G13" s="49"/>
      <c r="H13" s="49"/>
    </row>
    <row r="14" spans="1:8" x14ac:dyDescent="0.2">
      <c r="A14" s="5"/>
      <c r="B14" s="17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 x14ac:dyDescent="0.2">
      <c r="A15" s="6"/>
      <c r="B15" s="18"/>
      <c r="C15" s="50"/>
      <c r="D15" s="50"/>
      <c r="E15" s="50"/>
      <c r="F15" s="50"/>
      <c r="G15" s="50"/>
      <c r="H15" s="50"/>
    </row>
    <row r="16" spans="1:8" x14ac:dyDescent="0.2">
      <c r="A16" s="19"/>
      <c r="B16" s="12" t="s">
        <v>56</v>
      </c>
      <c r="C16" s="16">
        <f>SUM(C6+C8+C10+C12+C14)</f>
        <v>18324614.620000001</v>
      </c>
      <c r="D16" s="16">
        <f>SUM(D6+D8+D10+D12+D14)</f>
        <v>0</v>
      </c>
      <c r="E16" s="16">
        <f>SUM(E6+E8+E10+E12+E14)</f>
        <v>18324614.619999997</v>
      </c>
      <c r="F16" s="16">
        <f t="shared" ref="F16:H16" si="0">SUM(F6+F8+F10+F12+F14)</f>
        <v>13019729.890000001</v>
      </c>
      <c r="G16" s="16">
        <f t="shared" si="0"/>
        <v>13019729.890000001</v>
      </c>
      <c r="H16" s="16">
        <f t="shared" si="0"/>
        <v>5304884.7299999986</v>
      </c>
    </row>
    <row r="19" spans="2:5" x14ac:dyDescent="0.2">
      <c r="B19" s="52" t="s">
        <v>141</v>
      </c>
      <c r="C19" s="52"/>
      <c r="D19" s="52"/>
      <c r="E19" s="2"/>
    </row>
    <row r="20" spans="2:5" x14ac:dyDescent="0.2">
      <c r="B20" s="53"/>
      <c r="C20" s="53"/>
      <c r="D20" s="54"/>
      <c r="E20" s="2"/>
    </row>
    <row r="21" spans="2:5" x14ac:dyDescent="0.2">
      <c r="B21" s="55"/>
      <c r="C21" s="55"/>
      <c r="D21" s="56"/>
    </row>
    <row r="22" spans="2:5" x14ac:dyDescent="0.2">
      <c r="B22" s="55"/>
      <c r="C22" s="55"/>
      <c r="D22" s="56"/>
    </row>
    <row r="23" spans="2:5" x14ac:dyDescent="0.2">
      <c r="B23" s="55"/>
      <c r="C23" s="55"/>
      <c r="D23" s="56"/>
    </row>
    <row r="24" spans="2:5" x14ac:dyDescent="0.2">
      <c r="B24" s="55"/>
      <c r="C24" s="55"/>
      <c r="D24" s="56"/>
    </row>
    <row r="25" spans="2:5" x14ac:dyDescent="0.2">
      <c r="B25" s="57" t="s">
        <v>142</v>
      </c>
      <c r="C25" s="57" t="s">
        <v>143</v>
      </c>
      <c r="D25" s="58"/>
    </row>
    <row r="26" spans="2:5" x14ac:dyDescent="0.2">
      <c r="B26" s="59" t="s">
        <v>144</v>
      </c>
      <c r="C26" s="59" t="s">
        <v>145</v>
      </c>
      <c r="D26" s="59"/>
    </row>
    <row r="27" spans="2:5" x14ac:dyDescent="0.2">
      <c r="B27" s="60" t="s">
        <v>146</v>
      </c>
      <c r="C27" s="61" t="s">
        <v>147</v>
      </c>
      <c r="D27" s="56"/>
    </row>
    <row r="29" spans="2:5" x14ac:dyDescent="0.2">
      <c r="B29" s="3"/>
      <c r="C29" s="3"/>
      <c r="D29" s="3"/>
      <c r="E29" s="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opLeftCell="A34" workbookViewId="0">
      <selection activeCell="B45" sqref="B4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138</v>
      </c>
      <c r="B1" s="63"/>
      <c r="C1" s="63"/>
      <c r="D1" s="63"/>
      <c r="E1" s="63"/>
      <c r="F1" s="63"/>
      <c r="G1" s="63"/>
      <c r="H1" s="64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67" t="s">
        <v>57</v>
      </c>
      <c r="B3" s="68"/>
      <c r="C3" s="62" t="s">
        <v>63</v>
      </c>
      <c r="D3" s="63"/>
      <c r="E3" s="63"/>
      <c r="F3" s="63"/>
      <c r="G3" s="64"/>
      <c r="H3" s="65" t="s">
        <v>62</v>
      </c>
    </row>
    <row r="4" spans="1:8" ht="24.95" customHeight="1" x14ac:dyDescent="0.2">
      <c r="A4" s="69"/>
      <c r="B4" s="70"/>
      <c r="C4" s="8" t="s">
        <v>58</v>
      </c>
      <c r="D4" s="8" t="s">
        <v>128</v>
      </c>
      <c r="E4" s="8" t="s">
        <v>59</v>
      </c>
      <c r="F4" s="8" t="s">
        <v>60</v>
      </c>
      <c r="G4" s="8" t="s">
        <v>61</v>
      </c>
      <c r="H4" s="66"/>
    </row>
    <row r="5" spans="1:8" x14ac:dyDescent="0.2">
      <c r="A5" s="71"/>
      <c r="B5" s="72"/>
      <c r="C5" s="9">
        <v>1</v>
      </c>
      <c r="D5" s="9">
        <v>2</v>
      </c>
      <c r="E5" s="9" t="s">
        <v>129</v>
      </c>
      <c r="F5" s="9">
        <v>4</v>
      </c>
      <c r="G5" s="9">
        <v>5</v>
      </c>
      <c r="H5" s="9" t="s">
        <v>130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4" t="s">
        <v>131</v>
      </c>
      <c r="B7" s="21"/>
      <c r="C7" s="14">
        <v>7110926.5599999996</v>
      </c>
      <c r="D7" s="14">
        <v>-384606.73</v>
      </c>
      <c r="E7" s="14">
        <f>C7+D7</f>
        <v>6726319.8300000001</v>
      </c>
      <c r="F7" s="14">
        <v>4507420.78</v>
      </c>
      <c r="G7" s="14">
        <v>4507420.78</v>
      </c>
      <c r="H7" s="14">
        <f>E7-F7</f>
        <v>2218899.0499999998</v>
      </c>
    </row>
    <row r="8" spans="1:8" x14ac:dyDescent="0.2">
      <c r="A8" s="4" t="s">
        <v>132</v>
      </c>
      <c r="B8" s="21"/>
      <c r="C8" s="14">
        <v>8291841.0800000001</v>
      </c>
      <c r="D8" s="14">
        <v>488255.75</v>
      </c>
      <c r="E8" s="14">
        <f t="shared" ref="E8:E13" si="0">C8+D8</f>
        <v>8780096.8300000001</v>
      </c>
      <c r="F8" s="14">
        <v>6575697.4500000002</v>
      </c>
      <c r="G8" s="14">
        <v>6575697.4500000002</v>
      </c>
      <c r="H8" s="14">
        <f t="shared" ref="H8:H13" si="1">E8-F8</f>
        <v>2204399.38</v>
      </c>
    </row>
    <row r="9" spans="1:8" x14ac:dyDescent="0.2">
      <c r="A9" s="4" t="s">
        <v>133</v>
      </c>
      <c r="B9" s="21"/>
      <c r="C9" s="14">
        <v>642695.04</v>
      </c>
      <c r="D9" s="14">
        <v>2791.38</v>
      </c>
      <c r="E9" s="14">
        <f t="shared" si="0"/>
        <v>645486.42000000004</v>
      </c>
      <c r="F9" s="14">
        <v>485562.57</v>
      </c>
      <c r="G9" s="14">
        <v>485562.57</v>
      </c>
      <c r="H9" s="14">
        <f t="shared" si="1"/>
        <v>159923.85000000003</v>
      </c>
    </row>
    <row r="10" spans="1:8" x14ac:dyDescent="0.2">
      <c r="A10" s="4" t="s">
        <v>134</v>
      </c>
      <c r="B10" s="21"/>
      <c r="C10" s="14">
        <v>2279151.94</v>
      </c>
      <c r="D10" s="14">
        <v>-106440.4</v>
      </c>
      <c r="E10" s="14">
        <f t="shared" si="0"/>
        <v>2172711.54</v>
      </c>
      <c r="F10" s="14">
        <v>1451049.09</v>
      </c>
      <c r="G10" s="14">
        <v>1451049.09</v>
      </c>
      <c r="H10" s="14">
        <f t="shared" si="1"/>
        <v>721662.45</v>
      </c>
    </row>
    <row r="11" spans="1:8" x14ac:dyDescent="0.2">
      <c r="A11" s="4" t="s">
        <v>53</v>
      </c>
      <c r="B11" s="21"/>
      <c r="C11" s="14">
        <v>0</v>
      </c>
      <c r="D11" s="14">
        <v>0</v>
      </c>
      <c r="E11" s="14">
        <f t="shared" si="0"/>
        <v>0</v>
      </c>
      <c r="F11" s="14">
        <v>0</v>
      </c>
      <c r="G11" s="14">
        <v>0</v>
      </c>
      <c r="H11" s="14">
        <f t="shared" si="1"/>
        <v>0</v>
      </c>
    </row>
    <row r="12" spans="1:8" x14ac:dyDescent="0.2">
      <c r="A12" s="4" t="s">
        <v>54</v>
      </c>
      <c r="B12" s="21"/>
      <c r="C12" s="14">
        <v>0</v>
      </c>
      <c r="D12" s="14">
        <v>0</v>
      </c>
      <c r="E12" s="14">
        <f t="shared" si="0"/>
        <v>0</v>
      </c>
      <c r="F12" s="14">
        <v>0</v>
      </c>
      <c r="G12" s="14">
        <v>0</v>
      </c>
      <c r="H12" s="14">
        <f t="shared" si="1"/>
        <v>0</v>
      </c>
    </row>
    <row r="13" spans="1:8" x14ac:dyDescent="0.2">
      <c r="A13" s="4" t="s">
        <v>55</v>
      </c>
      <c r="B13" s="21"/>
      <c r="C13" s="14">
        <v>0</v>
      </c>
      <c r="D13" s="14">
        <v>0</v>
      </c>
      <c r="E13" s="14">
        <f t="shared" si="0"/>
        <v>0</v>
      </c>
      <c r="F13" s="14">
        <v>0</v>
      </c>
      <c r="G13" s="14">
        <v>0</v>
      </c>
      <c r="H13" s="14">
        <f t="shared" si="1"/>
        <v>0</v>
      </c>
    </row>
    <row r="14" spans="1:8" x14ac:dyDescent="0.2">
      <c r="A14" s="4"/>
      <c r="B14" s="21"/>
      <c r="C14" s="14"/>
      <c r="D14" s="14"/>
      <c r="E14" s="14"/>
      <c r="F14" s="14"/>
      <c r="G14" s="14"/>
      <c r="H14" s="14"/>
    </row>
    <row r="15" spans="1:8" x14ac:dyDescent="0.2">
      <c r="A15" s="4"/>
      <c r="B15" s="24"/>
      <c r="C15" s="15"/>
      <c r="D15" s="15"/>
      <c r="E15" s="15"/>
      <c r="F15" s="15"/>
      <c r="G15" s="15"/>
      <c r="H15" s="15"/>
    </row>
    <row r="16" spans="1:8" x14ac:dyDescent="0.2">
      <c r="A16" s="25"/>
      <c r="B16" s="46" t="s">
        <v>56</v>
      </c>
      <c r="C16" s="22">
        <f t="shared" ref="C16:H16" si="2">SUM(C7:C15)</f>
        <v>18324614.620000001</v>
      </c>
      <c r="D16" s="22">
        <f t="shared" si="2"/>
        <v>2.9103830456733704E-11</v>
      </c>
      <c r="E16" s="22">
        <f t="shared" si="2"/>
        <v>18324614.620000001</v>
      </c>
      <c r="F16" s="22">
        <f t="shared" si="2"/>
        <v>13019729.890000001</v>
      </c>
      <c r="G16" s="22">
        <f t="shared" si="2"/>
        <v>13019729.890000001</v>
      </c>
      <c r="H16" s="22">
        <f t="shared" si="2"/>
        <v>5304884.7299999995</v>
      </c>
    </row>
    <row r="19" spans="1:8" ht="45" customHeight="1" x14ac:dyDescent="0.2">
      <c r="A19" s="62" t="s">
        <v>139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57</v>
      </c>
      <c r="B21" s="68"/>
      <c r="C21" s="62" t="s">
        <v>63</v>
      </c>
      <c r="D21" s="63"/>
      <c r="E21" s="63"/>
      <c r="F21" s="63"/>
      <c r="G21" s="64"/>
      <c r="H21" s="65" t="s">
        <v>62</v>
      </c>
    </row>
    <row r="22" spans="1:8" ht="22.5" x14ac:dyDescent="0.2">
      <c r="A22" s="69"/>
      <c r="B22" s="70"/>
      <c r="C22" s="8" t="s">
        <v>58</v>
      </c>
      <c r="D22" s="8" t="s">
        <v>128</v>
      </c>
      <c r="E22" s="8" t="s">
        <v>59</v>
      </c>
      <c r="F22" s="8" t="s">
        <v>60</v>
      </c>
      <c r="G22" s="8" t="s">
        <v>61</v>
      </c>
      <c r="H22" s="66"/>
    </row>
    <row r="23" spans="1:8" x14ac:dyDescent="0.2">
      <c r="A23" s="71"/>
      <c r="B23" s="72"/>
      <c r="C23" s="9">
        <v>1</v>
      </c>
      <c r="D23" s="9">
        <v>2</v>
      </c>
      <c r="E23" s="9" t="s">
        <v>129</v>
      </c>
      <c r="F23" s="9">
        <v>4</v>
      </c>
      <c r="G23" s="9">
        <v>5</v>
      </c>
      <c r="H23" s="9" t="s">
        <v>130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>
        <v>0</v>
      </c>
      <c r="D25" s="33">
        <v>0</v>
      </c>
      <c r="E25" s="33">
        <f>C25+D25</f>
        <v>0</v>
      </c>
      <c r="F25" s="33">
        <v>0</v>
      </c>
      <c r="G25" s="33">
        <v>0</v>
      </c>
      <c r="H25" s="33">
        <f>E25-F25</f>
        <v>0</v>
      </c>
    </row>
    <row r="26" spans="1:8" x14ac:dyDescent="0.2">
      <c r="A26" s="4" t="s">
        <v>9</v>
      </c>
      <c r="B26" s="2"/>
      <c r="C26" s="33">
        <v>0</v>
      </c>
      <c r="D26" s="33">
        <v>0</v>
      </c>
      <c r="E26" s="33">
        <f t="shared" ref="E26:E28" si="3">C26+D26</f>
        <v>0</v>
      </c>
      <c r="F26" s="33">
        <v>0</v>
      </c>
      <c r="G26" s="33">
        <v>0</v>
      </c>
      <c r="H26" s="33">
        <f t="shared" ref="H26:H28" si="4">E26-F26</f>
        <v>0</v>
      </c>
    </row>
    <row r="27" spans="1:8" x14ac:dyDescent="0.2">
      <c r="A27" s="4" t="s">
        <v>10</v>
      </c>
      <c r="B27" s="2"/>
      <c r="C27" s="33">
        <v>0</v>
      </c>
      <c r="D27" s="33">
        <v>0</v>
      </c>
      <c r="E27" s="33">
        <f t="shared" si="3"/>
        <v>0</v>
      </c>
      <c r="F27" s="33">
        <v>0</v>
      </c>
      <c r="G27" s="33">
        <v>0</v>
      </c>
      <c r="H27" s="33">
        <f t="shared" si="4"/>
        <v>0</v>
      </c>
    </row>
    <row r="28" spans="1:8" x14ac:dyDescent="0.2">
      <c r="A28" s="4" t="s">
        <v>11</v>
      </c>
      <c r="B28" s="2"/>
      <c r="C28" s="33">
        <v>0</v>
      </c>
      <c r="D28" s="33">
        <v>0</v>
      </c>
      <c r="E28" s="33">
        <f t="shared" si="3"/>
        <v>0</v>
      </c>
      <c r="F28" s="33">
        <v>0</v>
      </c>
      <c r="G28" s="33">
        <v>0</v>
      </c>
      <c r="H28" s="33">
        <f t="shared" si="4"/>
        <v>0</v>
      </c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56</v>
      </c>
      <c r="C30" s="22">
        <f>SUM(C25:C29)</f>
        <v>0</v>
      </c>
      <c r="D30" s="22">
        <f>SUM(D25:D29)</f>
        <v>0</v>
      </c>
      <c r="E30" s="22">
        <f>SUM(E25:E28)</f>
        <v>0</v>
      </c>
      <c r="F30" s="22">
        <f>SUM(F25:F28)</f>
        <v>0</v>
      </c>
      <c r="G30" s="22">
        <f>SUM(G25:G28)</f>
        <v>0</v>
      </c>
      <c r="H30" s="22">
        <f>SUM(H25:H28)</f>
        <v>0</v>
      </c>
    </row>
    <row r="33" spans="1:8" ht="45" customHeight="1" x14ac:dyDescent="0.2">
      <c r="A33" s="62" t="s">
        <v>140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57</v>
      </c>
      <c r="B34" s="68"/>
      <c r="C34" s="62" t="s">
        <v>63</v>
      </c>
      <c r="D34" s="63"/>
      <c r="E34" s="63"/>
      <c r="F34" s="63"/>
      <c r="G34" s="64"/>
      <c r="H34" s="65" t="s">
        <v>62</v>
      </c>
    </row>
    <row r="35" spans="1:8" ht="22.5" x14ac:dyDescent="0.2">
      <c r="A35" s="69"/>
      <c r="B35" s="70"/>
      <c r="C35" s="8" t="s">
        <v>58</v>
      </c>
      <c r="D35" s="8" t="s">
        <v>128</v>
      </c>
      <c r="E35" s="8" t="s">
        <v>59</v>
      </c>
      <c r="F35" s="8" t="s">
        <v>60</v>
      </c>
      <c r="G35" s="8" t="s">
        <v>61</v>
      </c>
      <c r="H35" s="66"/>
    </row>
    <row r="36" spans="1:8" x14ac:dyDescent="0.2">
      <c r="A36" s="71"/>
      <c r="B36" s="72"/>
      <c r="C36" s="9">
        <v>1</v>
      </c>
      <c r="D36" s="9">
        <v>2</v>
      </c>
      <c r="E36" s="9" t="s">
        <v>129</v>
      </c>
      <c r="F36" s="9">
        <v>4</v>
      </c>
      <c r="G36" s="9">
        <v>5</v>
      </c>
      <c r="H36" s="9" t="s">
        <v>130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2.5" x14ac:dyDescent="0.2">
      <c r="A38" s="4"/>
      <c r="B38" s="30" t="s">
        <v>13</v>
      </c>
      <c r="C38" s="33">
        <v>0</v>
      </c>
      <c r="D38" s="33">
        <v>0</v>
      </c>
      <c r="E38" s="33">
        <f>C38+D38</f>
        <v>0</v>
      </c>
      <c r="F38" s="33">
        <v>0</v>
      </c>
      <c r="G38" s="33">
        <v>0</v>
      </c>
      <c r="H38" s="33">
        <f>E38-F38</f>
        <v>0</v>
      </c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>
        <v>0</v>
      </c>
      <c r="D40" s="33">
        <v>0</v>
      </c>
      <c r="E40" s="33">
        <f>C40+D40</f>
        <v>0</v>
      </c>
      <c r="F40" s="33">
        <v>0</v>
      </c>
      <c r="G40" s="33">
        <v>0</v>
      </c>
      <c r="H40" s="33">
        <f>E40-F40</f>
        <v>0</v>
      </c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2.5" x14ac:dyDescent="0.2">
      <c r="A42" s="4"/>
      <c r="B42" s="30" t="s">
        <v>14</v>
      </c>
      <c r="C42" s="33">
        <v>0</v>
      </c>
      <c r="D42" s="33">
        <v>0</v>
      </c>
      <c r="E42" s="33">
        <f>C42+D42</f>
        <v>0</v>
      </c>
      <c r="F42" s="33">
        <v>0</v>
      </c>
      <c r="G42" s="33">
        <v>0</v>
      </c>
      <c r="H42" s="33">
        <f>E42-F42</f>
        <v>0</v>
      </c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2.5" x14ac:dyDescent="0.2">
      <c r="A44" s="4"/>
      <c r="B44" s="30" t="s">
        <v>26</v>
      </c>
      <c r="C44" s="33">
        <v>0</v>
      </c>
      <c r="D44" s="33">
        <v>0</v>
      </c>
      <c r="E44" s="33">
        <f>C44+D44</f>
        <v>0</v>
      </c>
      <c r="F44" s="33">
        <v>0</v>
      </c>
      <c r="G44" s="33">
        <v>0</v>
      </c>
      <c r="H44" s="33">
        <f>E44-F44</f>
        <v>0</v>
      </c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27</v>
      </c>
      <c r="C46" s="33">
        <v>0</v>
      </c>
      <c r="D46" s="33">
        <v>0</v>
      </c>
      <c r="E46" s="33">
        <f>C46+D46</f>
        <v>0</v>
      </c>
      <c r="F46" s="33">
        <v>0</v>
      </c>
      <c r="G46" s="33">
        <v>0</v>
      </c>
      <c r="H46" s="33">
        <f>E46-F46</f>
        <v>0</v>
      </c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34</v>
      </c>
      <c r="C48" s="33">
        <v>0</v>
      </c>
      <c r="D48" s="33">
        <v>0</v>
      </c>
      <c r="E48" s="33">
        <f>C48+D48</f>
        <v>0</v>
      </c>
      <c r="F48" s="33">
        <v>0</v>
      </c>
      <c r="G48" s="33">
        <v>0</v>
      </c>
      <c r="H48" s="33">
        <f>E48-F48</f>
        <v>0</v>
      </c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x14ac:dyDescent="0.2">
      <c r="A50" s="4"/>
      <c r="B50" s="30" t="s">
        <v>15</v>
      </c>
      <c r="C50" s="33">
        <v>0</v>
      </c>
      <c r="D50" s="33">
        <v>0</v>
      </c>
      <c r="E50" s="33">
        <f>C50+D50</f>
        <v>0</v>
      </c>
      <c r="F50" s="33">
        <v>0</v>
      </c>
      <c r="G50" s="33">
        <v>0</v>
      </c>
      <c r="H50" s="33">
        <f>E50-F50</f>
        <v>0</v>
      </c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56</v>
      </c>
      <c r="C52" s="22">
        <f t="shared" ref="C52:H52" si="5">SUM(C38:C50)</f>
        <v>0</v>
      </c>
      <c r="D52" s="22">
        <f t="shared" si="5"/>
        <v>0</v>
      </c>
      <c r="E52" s="22">
        <f t="shared" si="5"/>
        <v>0</v>
      </c>
      <c r="F52" s="22">
        <f t="shared" si="5"/>
        <v>0</v>
      </c>
      <c r="G52" s="22">
        <f t="shared" si="5"/>
        <v>0</v>
      </c>
      <c r="H52" s="22">
        <f t="shared" si="5"/>
        <v>0</v>
      </c>
    </row>
    <row r="56" spans="1:8" x14ac:dyDescent="0.2">
      <c r="B56" s="52" t="s">
        <v>141</v>
      </c>
      <c r="C56" s="52"/>
      <c r="D56" s="52"/>
      <c r="E56" s="2"/>
    </row>
    <row r="57" spans="1:8" x14ac:dyDescent="0.2">
      <c r="B57" s="53"/>
      <c r="C57" s="53"/>
      <c r="D57" s="54"/>
      <c r="E57" s="2"/>
    </row>
    <row r="58" spans="1:8" x14ac:dyDescent="0.2">
      <c r="B58" s="53"/>
      <c r="C58" s="53"/>
      <c r="D58" s="54"/>
      <c r="E58" s="2"/>
    </row>
    <row r="59" spans="1:8" x14ac:dyDescent="0.2">
      <c r="B59" s="53"/>
      <c r="C59" s="53"/>
      <c r="D59" s="54"/>
      <c r="E59" s="2"/>
    </row>
    <row r="60" spans="1:8" x14ac:dyDescent="0.2">
      <c r="B60" s="55"/>
      <c r="C60" s="55"/>
      <c r="D60" s="56"/>
    </row>
    <row r="61" spans="1:8" x14ac:dyDescent="0.2">
      <c r="B61" s="55"/>
      <c r="C61" s="55"/>
      <c r="D61" s="56"/>
    </row>
    <row r="62" spans="1:8" x14ac:dyDescent="0.2">
      <c r="B62" s="55"/>
      <c r="C62" s="55"/>
      <c r="D62" s="56"/>
    </row>
    <row r="63" spans="1:8" x14ac:dyDescent="0.2">
      <c r="B63" s="55"/>
      <c r="C63" s="55"/>
      <c r="D63" s="56"/>
    </row>
    <row r="64" spans="1:8" x14ac:dyDescent="0.2">
      <c r="B64" s="57" t="s">
        <v>142</v>
      </c>
      <c r="C64" s="57" t="s">
        <v>143</v>
      </c>
      <c r="D64" s="58"/>
    </row>
    <row r="65" spans="2:5" x14ac:dyDescent="0.2">
      <c r="B65" s="59" t="s">
        <v>144</v>
      </c>
      <c r="C65" s="59" t="s">
        <v>145</v>
      </c>
      <c r="D65" s="59"/>
    </row>
    <row r="66" spans="2:5" x14ac:dyDescent="0.2">
      <c r="B66" s="60" t="s">
        <v>146</v>
      </c>
      <c r="C66" s="61" t="s">
        <v>147</v>
      </c>
      <c r="D66" s="56"/>
    </row>
    <row r="68" spans="2:5" x14ac:dyDescent="0.2">
      <c r="B68" s="3"/>
      <c r="C68" s="3"/>
      <c r="D68" s="3"/>
      <c r="E68" s="3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opLeftCell="A2" zoomScaleNormal="100" workbookViewId="0">
      <selection activeCell="B51" sqref="B5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135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57</v>
      </c>
      <c r="B2" s="68"/>
      <c r="C2" s="62" t="s">
        <v>63</v>
      </c>
      <c r="D2" s="63"/>
      <c r="E2" s="63"/>
      <c r="F2" s="63"/>
      <c r="G2" s="64"/>
      <c r="H2" s="65" t="s">
        <v>62</v>
      </c>
    </row>
    <row r="3" spans="1:8" ht="24.95" customHeight="1" x14ac:dyDescent="0.2">
      <c r="A3" s="69"/>
      <c r="B3" s="70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66"/>
    </row>
    <row r="4" spans="1:8" x14ac:dyDescent="0.2">
      <c r="A4" s="71"/>
      <c r="B4" s="72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43"/>
      <c r="B5" s="44"/>
      <c r="C5" s="13"/>
      <c r="D5" s="13"/>
      <c r="E5" s="13"/>
      <c r="F5" s="13"/>
      <c r="G5" s="13"/>
      <c r="H5" s="13"/>
    </row>
    <row r="6" spans="1:8" x14ac:dyDescent="0.2">
      <c r="A6" s="40" t="s">
        <v>16</v>
      </c>
      <c r="B6" s="38"/>
      <c r="C6" s="14">
        <f t="shared" ref="C6:H6" si="0">SUM(C7:C14)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</row>
    <row r="7" spans="1:8" x14ac:dyDescent="0.2">
      <c r="A7" s="37"/>
      <c r="B7" s="41" t="s">
        <v>42</v>
      </c>
      <c r="C7" s="14">
        <v>0</v>
      </c>
      <c r="D7" s="14">
        <v>0</v>
      </c>
      <c r="E7" s="14">
        <f>C7+D7</f>
        <v>0</v>
      </c>
      <c r="F7" s="14">
        <v>0</v>
      </c>
      <c r="G7" s="14">
        <v>0</v>
      </c>
      <c r="H7" s="14">
        <f>E7-F7</f>
        <v>0</v>
      </c>
    </row>
    <row r="8" spans="1:8" x14ac:dyDescent="0.2">
      <c r="A8" s="37"/>
      <c r="B8" s="41" t="s">
        <v>17</v>
      </c>
      <c r="C8" s="14">
        <v>0</v>
      </c>
      <c r="D8" s="14">
        <v>0</v>
      </c>
      <c r="E8" s="14">
        <f t="shared" ref="E8:E14" si="1">C8+D8</f>
        <v>0</v>
      </c>
      <c r="F8" s="14">
        <v>0</v>
      </c>
      <c r="G8" s="14">
        <v>0</v>
      </c>
      <c r="H8" s="14">
        <f t="shared" ref="H8:H14" si="2">E8-F8</f>
        <v>0</v>
      </c>
    </row>
    <row r="9" spans="1:8" x14ac:dyDescent="0.2">
      <c r="A9" s="37"/>
      <c r="B9" s="41" t="s">
        <v>43</v>
      </c>
      <c r="C9" s="14">
        <v>0</v>
      </c>
      <c r="D9" s="14">
        <v>0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</row>
    <row r="10" spans="1:8" x14ac:dyDescent="0.2">
      <c r="A10" s="37"/>
      <c r="B10" s="41" t="s">
        <v>3</v>
      </c>
      <c r="C10" s="14">
        <v>0</v>
      </c>
      <c r="D10" s="14">
        <v>0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</row>
    <row r="11" spans="1:8" x14ac:dyDescent="0.2">
      <c r="A11" s="37"/>
      <c r="B11" s="41" t="s">
        <v>23</v>
      </c>
      <c r="C11" s="14">
        <v>0</v>
      </c>
      <c r="D11" s="14">
        <v>0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</row>
    <row r="12" spans="1:8" x14ac:dyDescent="0.2">
      <c r="A12" s="37"/>
      <c r="B12" s="41" t="s">
        <v>18</v>
      </c>
      <c r="C12" s="14">
        <v>0</v>
      </c>
      <c r="D12" s="14">
        <v>0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</row>
    <row r="13" spans="1:8" x14ac:dyDescent="0.2">
      <c r="A13" s="37"/>
      <c r="B13" s="41" t="s">
        <v>44</v>
      </c>
      <c r="C13" s="14">
        <v>0</v>
      </c>
      <c r="D13" s="14">
        <v>0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</row>
    <row r="14" spans="1:8" x14ac:dyDescent="0.2">
      <c r="A14" s="37"/>
      <c r="B14" s="41" t="s">
        <v>19</v>
      </c>
      <c r="C14" s="14">
        <v>0</v>
      </c>
      <c r="D14" s="14">
        <v>0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</row>
    <row r="15" spans="1:8" x14ac:dyDescent="0.2">
      <c r="A15" s="39"/>
      <c r="B15" s="41"/>
      <c r="C15" s="14"/>
      <c r="D15" s="14"/>
      <c r="E15" s="14"/>
      <c r="F15" s="14"/>
      <c r="G15" s="14"/>
      <c r="H15" s="14"/>
    </row>
    <row r="16" spans="1:8" x14ac:dyDescent="0.2">
      <c r="A16" s="40" t="s">
        <v>20</v>
      </c>
      <c r="B16" s="42"/>
      <c r="C16" s="14">
        <f t="shared" ref="C16:H16" si="3">SUM(C17:C23)</f>
        <v>18324614.620000001</v>
      </c>
      <c r="D16" s="14">
        <f t="shared" si="3"/>
        <v>0</v>
      </c>
      <c r="E16" s="14">
        <f t="shared" si="3"/>
        <v>18324614.620000001</v>
      </c>
      <c r="F16" s="14">
        <f t="shared" si="3"/>
        <v>13019729.890000001</v>
      </c>
      <c r="G16" s="14">
        <f t="shared" si="3"/>
        <v>13019729.890000001</v>
      </c>
      <c r="H16" s="14">
        <f t="shared" si="3"/>
        <v>5304884.7300000004</v>
      </c>
    </row>
    <row r="17" spans="1:8" x14ac:dyDescent="0.2">
      <c r="A17" s="37"/>
      <c r="B17" s="41" t="s">
        <v>45</v>
      </c>
      <c r="C17" s="14">
        <v>0</v>
      </c>
      <c r="D17" s="14">
        <v>0</v>
      </c>
      <c r="E17" s="14">
        <f>C17+D17</f>
        <v>0</v>
      </c>
      <c r="F17" s="14">
        <v>0</v>
      </c>
      <c r="G17" s="14">
        <v>0</v>
      </c>
      <c r="H17" s="14">
        <f t="shared" ref="H17:H23" si="4">E17-F17</f>
        <v>0</v>
      </c>
    </row>
    <row r="18" spans="1:8" x14ac:dyDescent="0.2">
      <c r="A18" s="37"/>
      <c r="B18" s="41" t="s">
        <v>28</v>
      </c>
      <c r="C18" s="14">
        <v>18324614.620000001</v>
      </c>
      <c r="D18" s="14">
        <v>0</v>
      </c>
      <c r="E18" s="14">
        <f t="shared" ref="E18:E23" si="5">C18+D18</f>
        <v>18324614.620000001</v>
      </c>
      <c r="F18" s="14">
        <v>13019729.890000001</v>
      </c>
      <c r="G18" s="14">
        <v>13019729.890000001</v>
      </c>
      <c r="H18" s="14">
        <f t="shared" si="4"/>
        <v>5304884.7300000004</v>
      </c>
    </row>
    <row r="19" spans="1:8" x14ac:dyDescent="0.2">
      <c r="A19" s="37"/>
      <c r="B19" s="41" t="s">
        <v>21</v>
      </c>
      <c r="C19" s="14">
        <v>0</v>
      </c>
      <c r="D19" s="14">
        <v>0</v>
      </c>
      <c r="E19" s="14">
        <f t="shared" si="5"/>
        <v>0</v>
      </c>
      <c r="F19" s="14">
        <v>0</v>
      </c>
      <c r="G19" s="14">
        <v>0</v>
      </c>
      <c r="H19" s="14">
        <f t="shared" si="4"/>
        <v>0</v>
      </c>
    </row>
    <row r="20" spans="1:8" x14ac:dyDescent="0.2">
      <c r="A20" s="37"/>
      <c r="B20" s="41" t="s">
        <v>46</v>
      </c>
      <c r="C20" s="14">
        <v>0</v>
      </c>
      <c r="D20" s="14">
        <v>0</v>
      </c>
      <c r="E20" s="14">
        <f t="shared" si="5"/>
        <v>0</v>
      </c>
      <c r="F20" s="14">
        <v>0</v>
      </c>
      <c r="G20" s="14">
        <v>0</v>
      </c>
      <c r="H20" s="14">
        <f t="shared" si="4"/>
        <v>0</v>
      </c>
    </row>
    <row r="21" spans="1:8" x14ac:dyDescent="0.2">
      <c r="A21" s="37"/>
      <c r="B21" s="41" t="s">
        <v>47</v>
      </c>
      <c r="C21" s="14">
        <v>0</v>
      </c>
      <c r="D21" s="14">
        <v>0</v>
      </c>
      <c r="E21" s="14">
        <f t="shared" si="5"/>
        <v>0</v>
      </c>
      <c r="F21" s="14">
        <v>0</v>
      </c>
      <c r="G21" s="14">
        <v>0</v>
      </c>
      <c r="H21" s="14">
        <f t="shared" si="4"/>
        <v>0</v>
      </c>
    </row>
    <row r="22" spans="1:8" x14ac:dyDescent="0.2">
      <c r="A22" s="37"/>
      <c r="B22" s="41" t="s">
        <v>48</v>
      </c>
      <c r="C22" s="14">
        <v>0</v>
      </c>
      <c r="D22" s="14">
        <v>0</v>
      </c>
      <c r="E22" s="14">
        <f t="shared" si="5"/>
        <v>0</v>
      </c>
      <c r="F22" s="14">
        <v>0</v>
      </c>
      <c r="G22" s="14">
        <v>0</v>
      </c>
      <c r="H22" s="14">
        <f t="shared" si="4"/>
        <v>0</v>
      </c>
    </row>
    <row r="23" spans="1:8" x14ac:dyDescent="0.2">
      <c r="A23" s="37"/>
      <c r="B23" s="41" t="s">
        <v>4</v>
      </c>
      <c r="C23" s="14">
        <v>0</v>
      </c>
      <c r="D23" s="14">
        <v>0</v>
      </c>
      <c r="E23" s="14">
        <f t="shared" si="5"/>
        <v>0</v>
      </c>
      <c r="F23" s="14">
        <v>0</v>
      </c>
      <c r="G23" s="14">
        <v>0</v>
      </c>
      <c r="H23" s="14">
        <f t="shared" si="4"/>
        <v>0</v>
      </c>
    </row>
    <row r="24" spans="1:8" x14ac:dyDescent="0.2">
      <c r="A24" s="39"/>
      <c r="B24" s="41"/>
      <c r="C24" s="14"/>
      <c r="D24" s="14"/>
      <c r="E24" s="14"/>
      <c r="F24" s="14"/>
      <c r="G24" s="14"/>
      <c r="H24" s="14"/>
    </row>
    <row r="25" spans="1:8" x14ac:dyDescent="0.2">
      <c r="A25" s="40" t="s">
        <v>49</v>
      </c>
      <c r="B25" s="42"/>
      <c r="C25" s="14">
        <f t="shared" ref="C25:H25" si="6">SUM(C26:C34)</f>
        <v>0</v>
      </c>
      <c r="D25" s="14">
        <f t="shared" si="6"/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</row>
    <row r="26" spans="1:8" x14ac:dyDescent="0.2">
      <c r="A26" s="37"/>
      <c r="B26" s="41" t="s">
        <v>29</v>
      </c>
      <c r="C26" s="14">
        <v>0</v>
      </c>
      <c r="D26" s="14">
        <v>0</v>
      </c>
      <c r="E26" s="14">
        <f>C26+D26</f>
        <v>0</v>
      </c>
      <c r="F26" s="14">
        <v>0</v>
      </c>
      <c r="G26" s="14">
        <v>0</v>
      </c>
      <c r="H26" s="14">
        <f t="shared" ref="H26:H34" si="7">E26-F26</f>
        <v>0</v>
      </c>
    </row>
    <row r="27" spans="1:8" x14ac:dyDescent="0.2">
      <c r="A27" s="37"/>
      <c r="B27" s="41" t="s">
        <v>24</v>
      </c>
      <c r="C27" s="14">
        <v>0</v>
      </c>
      <c r="D27" s="14">
        <v>0</v>
      </c>
      <c r="E27" s="14">
        <f t="shared" ref="E27:E34" si="8">C27+D27</f>
        <v>0</v>
      </c>
      <c r="F27" s="14">
        <v>0</v>
      </c>
      <c r="G27" s="14">
        <v>0</v>
      </c>
      <c r="H27" s="14">
        <f t="shared" si="7"/>
        <v>0</v>
      </c>
    </row>
    <row r="28" spans="1:8" x14ac:dyDescent="0.2">
      <c r="A28" s="37"/>
      <c r="B28" s="41" t="s">
        <v>30</v>
      </c>
      <c r="C28" s="14">
        <v>0</v>
      </c>
      <c r="D28" s="14">
        <v>0</v>
      </c>
      <c r="E28" s="14">
        <f t="shared" si="8"/>
        <v>0</v>
      </c>
      <c r="F28" s="14">
        <v>0</v>
      </c>
      <c r="G28" s="14">
        <v>0</v>
      </c>
      <c r="H28" s="14">
        <f t="shared" si="7"/>
        <v>0</v>
      </c>
    </row>
    <row r="29" spans="1:8" x14ac:dyDescent="0.2">
      <c r="A29" s="37"/>
      <c r="B29" s="41" t="s">
        <v>50</v>
      </c>
      <c r="C29" s="14">
        <v>0</v>
      </c>
      <c r="D29" s="14">
        <v>0</v>
      </c>
      <c r="E29" s="14">
        <f t="shared" si="8"/>
        <v>0</v>
      </c>
      <c r="F29" s="14">
        <v>0</v>
      </c>
      <c r="G29" s="14">
        <v>0</v>
      </c>
      <c r="H29" s="14">
        <f t="shared" si="7"/>
        <v>0</v>
      </c>
    </row>
    <row r="30" spans="1:8" x14ac:dyDescent="0.2">
      <c r="A30" s="37"/>
      <c r="B30" s="41" t="s">
        <v>22</v>
      </c>
      <c r="C30" s="14">
        <v>0</v>
      </c>
      <c r="D30" s="14">
        <v>0</v>
      </c>
      <c r="E30" s="14">
        <f t="shared" si="8"/>
        <v>0</v>
      </c>
      <c r="F30" s="14">
        <v>0</v>
      </c>
      <c r="G30" s="14">
        <v>0</v>
      </c>
      <c r="H30" s="14">
        <f t="shared" si="7"/>
        <v>0</v>
      </c>
    </row>
    <row r="31" spans="1:8" x14ac:dyDescent="0.2">
      <c r="A31" s="37"/>
      <c r="B31" s="41" t="s">
        <v>5</v>
      </c>
      <c r="C31" s="14">
        <v>0</v>
      </c>
      <c r="D31" s="14">
        <v>0</v>
      </c>
      <c r="E31" s="14">
        <f t="shared" si="8"/>
        <v>0</v>
      </c>
      <c r="F31" s="14">
        <v>0</v>
      </c>
      <c r="G31" s="14">
        <v>0</v>
      </c>
      <c r="H31" s="14">
        <f t="shared" si="7"/>
        <v>0</v>
      </c>
    </row>
    <row r="32" spans="1:8" x14ac:dyDescent="0.2">
      <c r="A32" s="37"/>
      <c r="B32" s="41" t="s">
        <v>6</v>
      </c>
      <c r="C32" s="14">
        <v>0</v>
      </c>
      <c r="D32" s="14">
        <v>0</v>
      </c>
      <c r="E32" s="14">
        <f t="shared" si="8"/>
        <v>0</v>
      </c>
      <c r="F32" s="14">
        <v>0</v>
      </c>
      <c r="G32" s="14">
        <v>0</v>
      </c>
      <c r="H32" s="14">
        <f t="shared" si="7"/>
        <v>0</v>
      </c>
    </row>
    <row r="33" spans="1:8" x14ac:dyDescent="0.2">
      <c r="A33" s="37"/>
      <c r="B33" s="41" t="s">
        <v>51</v>
      </c>
      <c r="C33" s="14">
        <v>0</v>
      </c>
      <c r="D33" s="14">
        <v>0</v>
      </c>
      <c r="E33" s="14">
        <f t="shared" si="8"/>
        <v>0</v>
      </c>
      <c r="F33" s="14">
        <v>0</v>
      </c>
      <c r="G33" s="14">
        <v>0</v>
      </c>
      <c r="H33" s="14">
        <f t="shared" si="7"/>
        <v>0</v>
      </c>
    </row>
    <row r="34" spans="1:8" x14ac:dyDescent="0.2">
      <c r="A34" s="37"/>
      <c r="B34" s="41" t="s">
        <v>31</v>
      </c>
      <c r="C34" s="14">
        <v>0</v>
      </c>
      <c r="D34" s="14">
        <v>0</v>
      </c>
      <c r="E34" s="14">
        <f t="shared" si="8"/>
        <v>0</v>
      </c>
      <c r="F34" s="14">
        <v>0</v>
      </c>
      <c r="G34" s="14">
        <v>0</v>
      </c>
      <c r="H34" s="14">
        <f t="shared" si="7"/>
        <v>0</v>
      </c>
    </row>
    <row r="35" spans="1:8" x14ac:dyDescent="0.2">
      <c r="A35" s="39"/>
      <c r="B35" s="41"/>
      <c r="C35" s="14"/>
      <c r="D35" s="14"/>
      <c r="E35" s="14"/>
      <c r="F35" s="14"/>
      <c r="G35" s="14"/>
      <c r="H35" s="14"/>
    </row>
    <row r="36" spans="1:8" x14ac:dyDescent="0.2">
      <c r="A36" s="40" t="s">
        <v>32</v>
      </c>
      <c r="B36" s="42"/>
      <c r="C36" s="14">
        <f t="shared" ref="C36:H36" si="9">SUM(C37:C40)</f>
        <v>0</v>
      </c>
      <c r="D36" s="14">
        <f t="shared" si="9"/>
        <v>0</v>
      </c>
      <c r="E36" s="14">
        <f t="shared" si="9"/>
        <v>0</v>
      </c>
      <c r="F36" s="14">
        <f t="shared" si="9"/>
        <v>0</v>
      </c>
      <c r="G36" s="14">
        <f t="shared" si="9"/>
        <v>0</v>
      </c>
      <c r="H36" s="14">
        <f t="shared" si="9"/>
        <v>0</v>
      </c>
    </row>
    <row r="37" spans="1:8" x14ac:dyDescent="0.2">
      <c r="A37" s="37"/>
      <c r="B37" s="41" t="s">
        <v>52</v>
      </c>
      <c r="C37" s="14">
        <v>0</v>
      </c>
      <c r="D37" s="14">
        <v>0</v>
      </c>
      <c r="E37" s="14">
        <f>C37+D37</f>
        <v>0</v>
      </c>
      <c r="F37" s="14">
        <v>0</v>
      </c>
      <c r="G37" s="14">
        <v>0</v>
      </c>
      <c r="H37" s="14">
        <f t="shared" ref="H37:H40" si="10">E37-F37</f>
        <v>0</v>
      </c>
    </row>
    <row r="38" spans="1:8" ht="22.5" x14ac:dyDescent="0.2">
      <c r="A38" s="37"/>
      <c r="B38" s="41" t="s">
        <v>25</v>
      </c>
      <c r="C38" s="14">
        <v>0</v>
      </c>
      <c r="D38" s="14">
        <v>0</v>
      </c>
      <c r="E38" s="14">
        <f t="shared" ref="E38:E40" si="11">C38+D38</f>
        <v>0</v>
      </c>
      <c r="F38" s="14">
        <v>0</v>
      </c>
      <c r="G38" s="14">
        <v>0</v>
      </c>
      <c r="H38" s="14">
        <f t="shared" si="10"/>
        <v>0</v>
      </c>
    </row>
    <row r="39" spans="1:8" x14ac:dyDescent="0.2">
      <c r="A39" s="37"/>
      <c r="B39" s="41" t="s">
        <v>33</v>
      </c>
      <c r="C39" s="14">
        <v>0</v>
      </c>
      <c r="D39" s="14">
        <v>0</v>
      </c>
      <c r="E39" s="14">
        <f t="shared" si="11"/>
        <v>0</v>
      </c>
      <c r="F39" s="14">
        <v>0</v>
      </c>
      <c r="G39" s="14">
        <v>0</v>
      </c>
      <c r="H39" s="14">
        <f t="shared" si="10"/>
        <v>0</v>
      </c>
    </row>
    <row r="40" spans="1:8" x14ac:dyDescent="0.2">
      <c r="A40" s="37"/>
      <c r="B40" s="41" t="s">
        <v>7</v>
      </c>
      <c r="C40" s="14">
        <v>0</v>
      </c>
      <c r="D40" s="14">
        <v>0</v>
      </c>
      <c r="E40" s="14">
        <f t="shared" si="11"/>
        <v>0</v>
      </c>
      <c r="F40" s="14">
        <v>0</v>
      </c>
      <c r="G40" s="14">
        <v>0</v>
      </c>
      <c r="H40" s="14">
        <f t="shared" si="10"/>
        <v>0</v>
      </c>
    </row>
    <row r="41" spans="1:8" x14ac:dyDescent="0.2">
      <c r="A41" s="39"/>
      <c r="B41" s="41"/>
      <c r="C41" s="14"/>
      <c r="D41" s="14"/>
      <c r="E41" s="14"/>
      <c r="F41" s="14"/>
      <c r="G41" s="14"/>
      <c r="H41" s="14"/>
    </row>
    <row r="42" spans="1:8" x14ac:dyDescent="0.2">
      <c r="A42" s="45"/>
      <c r="B42" s="46" t="s">
        <v>56</v>
      </c>
      <c r="C42" s="22">
        <f t="shared" ref="C42:H42" si="12">SUM(C36+C25+C16+C6)</f>
        <v>18324614.620000001</v>
      </c>
      <c r="D42" s="22">
        <f t="shared" si="12"/>
        <v>0</v>
      </c>
      <c r="E42" s="22">
        <f t="shared" si="12"/>
        <v>18324614.620000001</v>
      </c>
      <c r="F42" s="22">
        <f t="shared" si="12"/>
        <v>13019729.890000001</v>
      </c>
      <c r="G42" s="22">
        <f t="shared" si="12"/>
        <v>13019729.890000001</v>
      </c>
      <c r="H42" s="22">
        <f t="shared" si="12"/>
        <v>5304884.7300000004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52" t="s">
        <v>141</v>
      </c>
      <c r="C44" s="52"/>
      <c r="D44" s="52"/>
      <c r="E44" s="2"/>
      <c r="F44" s="36"/>
      <c r="G44" s="36"/>
      <c r="H44" s="36"/>
    </row>
    <row r="45" spans="1:8" x14ac:dyDescent="0.2">
      <c r="A45" s="36"/>
      <c r="B45" s="53"/>
      <c r="C45" s="53"/>
      <c r="D45" s="54"/>
      <c r="E45" s="2"/>
      <c r="F45" s="36"/>
      <c r="G45" s="36"/>
      <c r="H45" s="36"/>
    </row>
    <row r="46" spans="1:8" x14ac:dyDescent="0.2">
      <c r="B46" s="55"/>
      <c r="C46" s="55"/>
      <c r="D46" s="56"/>
      <c r="E46" s="1"/>
    </row>
    <row r="47" spans="1:8" x14ac:dyDescent="0.2">
      <c r="B47" s="55"/>
      <c r="C47" s="55"/>
      <c r="D47" s="56"/>
      <c r="E47" s="1"/>
    </row>
    <row r="48" spans="1:8" x14ac:dyDescent="0.2">
      <c r="B48" s="55"/>
      <c r="C48" s="55"/>
      <c r="D48" s="56"/>
      <c r="E48" s="1"/>
    </row>
    <row r="49" spans="2:5" x14ac:dyDescent="0.2">
      <c r="B49" s="55"/>
      <c r="C49" s="55"/>
      <c r="D49" s="56"/>
      <c r="E49" s="1"/>
    </row>
    <row r="50" spans="2:5" x14ac:dyDescent="0.2">
      <c r="B50" s="57" t="s">
        <v>142</v>
      </c>
      <c r="C50" s="57" t="s">
        <v>143</v>
      </c>
      <c r="D50" s="58"/>
      <c r="E50" s="1"/>
    </row>
    <row r="51" spans="2:5" x14ac:dyDescent="0.2">
      <c r="B51" s="59" t="s">
        <v>144</v>
      </c>
      <c r="C51" s="59" t="s">
        <v>145</v>
      </c>
      <c r="D51" s="59"/>
      <c r="E51" s="1"/>
    </row>
    <row r="52" spans="2:5" x14ac:dyDescent="0.2">
      <c r="B52" s="60" t="s">
        <v>146</v>
      </c>
      <c r="C52" s="61" t="s">
        <v>147</v>
      </c>
      <c r="D52" s="56"/>
      <c r="E52" s="1"/>
    </row>
    <row r="53" spans="2:5" x14ac:dyDescent="0.2">
      <c r="B53" s="1"/>
      <c r="C53" s="1"/>
      <c r="D53" s="1"/>
      <c r="E53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2021-10-22T18:24:36Z</cp:lastPrinted>
  <dcterms:created xsi:type="dcterms:W3CDTF">2014-02-10T03:37:14Z</dcterms:created>
  <dcterms:modified xsi:type="dcterms:W3CDTF">2021-10-22T18:24:48Z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